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235" windowHeight="3870" tabRatio="761" activeTab="0"/>
  </bookViews>
  <sheets>
    <sheet name="BEAC" sheetId="1" r:id="rId1"/>
    <sheet name="BCM" sheetId="2" r:id="rId2"/>
    <sheet name="AIBE" sheetId="3" r:id="rId3"/>
    <sheet name="SML" sheetId="4" r:id="rId4"/>
    <sheet name="AEN" sheetId="5" r:id="rId5"/>
    <sheet name="CNE" sheetId="6" r:id="rId6"/>
    <sheet name="PNG" sheetId="7" r:id="rId7"/>
    <sheet name="ECO" sheetId="8" r:id="rId8"/>
    <sheet name="AIBNE" sheetId="9" r:id="rId9"/>
    <sheet name="SBD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EN">'AEN'!$A$2:$Q$40</definedName>
    <definedName name="AIBE">'AIBE'!$A$2:$N$76</definedName>
    <definedName name="AIBNE1">'AIBNE'!$A$2:$N$77</definedName>
    <definedName name="BCM1">'BCM'!$A$2:$O$76</definedName>
    <definedName name="BEAC">'BEAC'!$A$2:$N$76</definedName>
    <definedName name="BEAC1">#REF!</definedName>
    <definedName name="CNE">'CNE'!$A$2:$R$41</definedName>
    <definedName name="ECO">'ECO'!$A$2:$V$41</definedName>
    <definedName name="PNG">'PNG'!$A$2:$O$41</definedName>
    <definedName name="SBD">'SBD'!$A$1:$Q$82</definedName>
    <definedName name="SML">'SML'!$A$2:$P$82</definedName>
    <definedName name="_xlnm.Print_Area" localSheetId="4">'AEN'!$A$2:$Q$40</definedName>
    <definedName name="_xlnm.Print_Area" localSheetId="2">'AIBE'!$A$2:$N$76</definedName>
    <definedName name="_xlnm.Print_Area" localSheetId="8">'AIBNE'!$A$2:$N$77</definedName>
    <definedName name="_xlnm.Print_Area" localSheetId="1">'BCM'!$A$2:$N$75</definedName>
    <definedName name="_xlnm.Print_Area" localSheetId="0">'BEAC'!$A$2:$N$76</definedName>
    <definedName name="_xlnm.Print_Area" localSheetId="5">'CNE'!$A$2:$R$41</definedName>
    <definedName name="_xlnm.Print_Area" localSheetId="7">'ECO'!$A$1:$V$40</definedName>
    <definedName name="_xlnm.Print_Area" localSheetId="6">'PNG'!$A$2:$O$41</definedName>
    <definedName name="_xlnm.Print_Area" localSheetId="9">'SBD'!$A$1:$Q$82</definedName>
    <definedName name="_xlnm.Print_Area" localSheetId="3">'SML'!$A$1:$P$81</definedName>
  </definedNames>
  <calcPr fullCalcOnLoad="1"/>
</workbook>
</file>

<file path=xl/sharedStrings.xml><?xml version="1.0" encoding="utf-8"?>
<sst xmlns="http://schemas.openxmlformats.org/spreadsheetml/2006/main" count="303" uniqueCount="183">
  <si>
    <t>SITUATION DE LA BEAC PAR SECTEUR</t>
  </si>
  <si>
    <t>Tableau 3g</t>
  </si>
  <si>
    <t>Fin de périodes                ACTIF</t>
  </si>
  <si>
    <t>Avoirs extérieurs</t>
  </si>
  <si>
    <t>Créances sur l'Etat</t>
  </si>
  <si>
    <t>Créances sur les institutions financières</t>
  </si>
  <si>
    <t>Autres postes d'actif</t>
  </si>
  <si>
    <t>Total actif = passif</t>
  </si>
  <si>
    <t>Total</t>
  </si>
  <si>
    <t>BCM</t>
  </si>
  <si>
    <t>AIBE</t>
  </si>
  <si>
    <t>IBL</t>
  </si>
  <si>
    <t>IFNB</t>
  </si>
  <si>
    <t>Fin de périodes                PASSIF</t>
  </si>
  <si>
    <t>Base monétaire</t>
  </si>
  <si>
    <t>Fonds propres</t>
  </si>
  <si>
    <t>Autres postes passif</t>
  </si>
  <si>
    <t>Réserves des BCM</t>
  </si>
  <si>
    <t>Dépôts des AIBE</t>
  </si>
  <si>
    <t>Dépôts des AIBNE</t>
  </si>
  <si>
    <t>Dépôts des IBL</t>
  </si>
  <si>
    <t>Dépôts des IFNB</t>
  </si>
  <si>
    <t>Dépôts des EPNF</t>
  </si>
  <si>
    <t>SITUATION DES BANQUES CREATRICES DE MONNAIE PAR SECTEUR</t>
  </si>
  <si>
    <t>Tableau 4g</t>
  </si>
  <si>
    <t xml:space="preserve">Fin de périodes </t>
  </si>
  <si>
    <t>Réserves</t>
  </si>
  <si>
    <t>Créances sur l'économie</t>
  </si>
  <si>
    <t>Autres postes de l'actif</t>
  </si>
  <si>
    <t>ACTIF</t>
  </si>
  <si>
    <t>Fin de périodes</t>
  </si>
  <si>
    <t>Dépôts à vue</t>
  </si>
  <si>
    <t>Dépôts à terme et d'épargne</t>
  </si>
  <si>
    <t>Dépôts de l'Etat</t>
  </si>
  <si>
    <t>Engagements extérieurs</t>
  </si>
  <si>
    <t>Crédits de la BEAC</t>
  </si>
  <si>
    <t>PASSIF</t>
  </si>
  <si>
    <t>Court terme</t>
  </si>
  <si>
    <t>Moyen &amp; long terme</t>
  </si>
  <si>
    <t>SITUATION DES AUTRES INSTITUTIONS BANCAIRES ELIGIBLES PAR SECTEUR</t>
  </si>
  <si>
    <t>Tableau 5f</t>
  </si>
  <si>
    <t>Fin de périodes      ACTIF</t>
  </si>
  <si>
    <t>Crédits des BCM</t>
  </si>
  <si>
    <t>Autres postes du passif</t>
  </si>
  <si>
    <t>SITUATION MONETAIRE (au sens large)</t>
  </si>
  <si>
    <t>(Situation consolidée de la BEAC, des Banques, des CCP, des AIBE)</t>
  </si>
  <si>
    <t>Tableau 6 - 1f</t>
  </si>
  <si>
    <t>1- CONTREPARTIES DES RESSOURCES DU SYSTEME MONETAIRE (au sens large)</t>
  </si>
  <si>
    <t>Avoirs extérieurs nets</t>
  </si>
  <si>
    <t>Crédit intérieur</t>
  </si>
  <si>
    <t>Créances nettes sur l'Etat</t>
  </si>
  <si>
    <t>Total du Crédit Intérieur</t>
  </si>
  <si>
    <t>Autres                           créances                          nettes</t>
  </si>
  <si>
    <t>Total des créances                          nettes sur l'Etat</t>
  </si>
  <si>
    <t>Secteur privé</t>
  </si>
  <si>
    <t>2- RESSOURCES DU SYSTEME MONETAIRE (au sens large)</t>
  </si>
  <si>
    <t>Disponibilités monétaires et quasi-monétaires (masse monétaire M2)</t>
  </si>
  <si>
    <t>Fonds                                   propres</t>
  </si>
  <si>
    <t>Allocations  de D.T.S.</t>
  </si>
  <si>
    <t>Autres                              postes                               nets</t>
  </si>
  <si>
    <t>Disponibilités monétaires (M1)</t>
  </si>
  <si>
    <t>Quasi-Monnaie</t>
  </si>
  <si>
    <t>Monnaie scripturale</t>
  </si>
  <si>
    <t>BEAC</t>
  </si>
  <si>
    <t>CCP</t>
  </si>
  <si>
    <t>AVOIRS EXTERIEURS NETS DU SYSTEME MONETAIRE (au sens large)</t>
  </si>
  <si>
    <t>Tableau 6 - 2f</t>
  </si>
  <si>
    <t>Avoirs extérieurs bruts de la BEAC</t>
  </si>
  <si>
    <t>Or</t>
  </si>
  <si>
    <t>D.T.S.</t>
  </si>
  <si>
    <t>Position de réserve FMI</t>
  </si>
  <si>
    <t>Autres</t>
  </si>
  <si>
    <t>Recours aux crédits du FMI</t>
  </si>
  <si>
    <t>Dette postale</t>
  </si>
  <si>
    <t>CREANCES NETTES DU SYSTEME MONETAIRE (au sens large) SUR L'ETAT</t>
  </si>
  <si>
    <t>Tableau 6 - 3f</t>
  </si>
  <si>
    <t>Créances nettes vis à vis de la Banque des Etats de l'Afrique Centrale</t>
  </si>
  <si>
    <t>Créances sur le FMI</t>
  </si>
  <si>
    <t>Créances nettes vis à vis des banques (BCM &amp; AIBE)</t>
  </si>
  <si>
    <t>Créances</t>
  </si>
  <si>
    <t>Engagements</t>
  </si>
  <si>
    <t>Effets publics</t>
  </si>
  <si>
    <t>POSITION NETTE DU GOUVERNEMENT VIS A VIS DU SYSTEME MONETAIRE (au sens large)</t>
  </si>
  <si>
    <t>Tableau 6 - 4f</t>
  </si>
  <si>
    <t>PNG vis à vis du FMI</t>
  </si>
  <si>
    <t>Crédits du FMI</t>
  </si>
  <si>
    <t>CREANCES DU SYSTEME MONETAIRE (au sens large) SUR LE RESTE DE L'ECONOMIE</t>
  </si>
  <si>
    <t>Tableau 6 - 5f</t>
  </si>
  <si>
    <t>Répartition selon la durée du crédit</t>
  </si>
  <si>
    <t>Répartition selon la nature des bénéficiaires</t>
  </si>
  <si>
    <t>Refinancement de la BEAC</t>
  </si>
  <si>
    <t>Moyen terme</t>
  </si>
  <si>
    <t>Long terme</t>
  </si>
  <si>
    <t>TOTAL</t>
  </si>
  <si>
    <t>Institutions financières non monétaires</t>
  </si>
  <si>
    <t>Secteur              privé non financier</t>
  </si>
  <si>
    <t>Guichet A</t>
  </si>
  <si>
    <t>Guichet B</t>
  </si>
  <si>
    <t>Autres crédits</t>
  </si>
  <si>
    <t>I.B.L.</t>
  </si>
  <si>
    <t>A.I.B.N.E</t>
  </si>
  <si>
    <t>I.F.N.B.</t>
  </si>
  <si>
    <t>B.C.M.</t>
  </si>
  <si>
    <t>A.I.B.E</t>
  </si>
  <si>
    <t>SITUATION DES AUTRES INSTITUTIONS BANCAIRES NON ELIGIBLES PAR SECTEUR</t>
  </si>
  <si>
    <t>Tableau 7f</t>
  </si>
  <si>
    <t>Dépôts auprès des BCM et des AIBE</t>
  </si>
  <si>
    <t>Crédits des AIBE</t>
  </si>
  <si>
    <t>SITUATION BANCAIRE</t>
  </si>
  <si>
    <t>(Situation consolidée de la BEAC, des Banques, des CCP, des AIBE et des AIBNE)</t>
  </si>
  <si>
    <t>Tableau 8f</t>
  </si>
  <si>
    <t>1- CONTREPARTIES DES RESSOURCES DU SYSTEME BANCAIRE</t>
  </si>
  <si>
    <t>Total des Contreparties = Ressources du système bancaire</t>
  </si>
  <si>
    <t>Total des crédits à l'économie</t>
  </si>
  <si>
    <t>2- RESSOURCES DU SYSTEME BANCAIRE</t>
  </si>
  <si>
    <t>Disponibilités monétaires et quasi-monétaires (masse monétaire)</t>
  </si>
  <si>
    <t>Autres postes nets</t>
  </si>
  <si>
    <t>Disponibilités monétaires</t>
  </si>
  <si>
    <t xml:space="preserve">Monnaie scripturale </t>
  </si>
  <si>
    <t>auprès des     AIBE</t>
  </si>
  <si>
    <t>auprès des AIBNE</t>
  </si>
  <si>
    <t>auprès des CCP</t>
  </si>
  <si>
    <t>auprès des AIBE</t>
  </si>
  <si>
    <t>EPNF</t>
  </si>
  <si>
    <t>SPNF</t>
  </si>
  <si>
    <t>Quasi-monnaie</t>
  </si>
  <si>
    <t>Cpte d'op. (solde créd)</t>
  </si>
  <si>
    <t>Av. ext. des banq.</t>
  </si>
  <si>
    <t>Cpte d'op. (solde déb.)</t>
  </si>
  <si>
    <t>Av. ext. nets du syst. mon.</t>
  </si>
  <si>
    <t>Cptes créd.</t>
  </si>
  <si>
    <t>Avances en C/C (art. 21)</t>
  </si>
  <si>
    <t>Enc. du Trésor</t>
  </si>
  <si>
    <t>Dépôts du Gvt</t>
  </si>
  <si>
    <t>Créances sur le Gvt</t>
  </si>
  <si>
    <t>PNG vis à vis de la BEAC</t>
  </si>
  <si>
    <t>PNG vis à vis des banques (BCM &amp; AIBE)</t>
  </si>
  <si>
    <t>PNG vis à vis des banques</t>
  </si>
  <si>
    <t>PNG</t>
  </si>
  <si>
    <t>Fin de périodes                                                 ACTIF</t>
  </si>
  <si>
    <t>Enc. et Dépôts auprès de la BEAC</t>
  </si>
  <si>
    <t>Av. ext.</t>
  </si>
  <si>
    <t>Gvt</t>
  </si>
  <si>
    <t>Org. Publics</t>
  </si>
  <si>
    <t>IFNM</t>
  </si>
  <si>
    <t>Org. publics</t>
  </si>
  <si>
    <t xml:space="preserve">Mon. Fid. (hors BCM, AIBE &amp; AIBNE) </t>
  </si>
  <si>
    <t xml:space="preserve"> auprès BEAC</t>
  </si>
  <si>
    <t>auprès des BCM</t>
  </si>
  <si>
    <t>Total mon. Scrip.</t>
  </si>
  <si>
    <t>Total des dispo. mon.</t>
  </si>
  <si>
    <t>Total quasi-monnaie</t>
  </si>
  <si>
    <t>Total dispo. Mon. et quasi-mon.</t>
  </si>
  <si>
    <t>IFNM (IFNB, IBL)</t>
  </si>
  <si>
    <t>Mon. Scrip.</t>
  </si>
  <si>
    <t>Dispo. Mon. et quasi-mon.</t>
  </si>
  <si>
    <t>Dispo. Mon. (M1)</t>
  </si>
  <si>
    <t>Mon. Fid. (M0)</t>
  </si>
  <si>
    <t>Avoirs ext. nets</t>
  </si>
  <si>
    <t>Total des Contreparties = Ressources du syst. Mon. (au sens large)</t>
  </si>
  <si>
    <t>Crédits de camp.</t>
  </si>
  <si>
    <t xml:space="preserve">Avces sur effet à MT </t>
  </si>
  <si>
    <t>Crédits conso. sur l'Etat</t>
  </si>
  <si>
    <t>Crédit des IBL conso. sur l'Etat</t>
  </si>
  <si>
    <t>Créanc. nettes vis à vis de la BEAC</t>
  </si>
  <si>
    <t>Créanc. nettes vis à vis des  banques</t>
  </si>
  <si>
    <t>Total créanc. net. vis à vis du syst. mon. (large) sur l'Etat</t>
  </si>
  <si>
    <t>Eng. ext. bruts de la BEAC</t>
  </si>
  <si>
    <t>Eng. ext. des banques</t>
  </si>
  <si>
    <t>Enc. et Dépôts auprès BEAC</t>
  </si>
  <si>
    <t>Dépôts auprès BCM</t>
  </si>
  <si>
    <t>Dép. à terme et d'éparg.</t>
  </si>
  <si>
    <t>Avoirs ext.</t>
  </si>
  <si>
    <t>M &amp; LT</t>
  </si>
  <si>
    <t>Créanc. Conso.</t>
  </si>
  <si>
    <t>Créanc. actives</t>
  </si>
  <si>
    <t>Créanc. sur les EPNF</t>
  </si>
  <si>
    <t>Eng. Ext.</t>
  </si>
  <si>
    <t>Dépôts et enc. de l'Etat</t>
  </si>
  <si>
    <t>Mon. Fid. hors BCM</t>
  </si>
  <si>
    <t>Position nette du Gouvernement vis à vis de la B.E.A.C.</t>
  </si>
  <si>
    <t>Avances sur effets à MT           (art. 19B)/Titres detenus à des fins de politique monétaire</t>
  </si>
  <si>
    <t>Avances en C/C.        (art. 21)</t>
  </si>
</sst>
</file>

<file path=xl/styles.xml><?xml version="1.0" encoding="utf-8"?>
<styleSheet xmlns="http://schemas.openxmlformats.org/spreadsheetml/2006/main">
  <numFmts count="43">
    <numFmt numFmtId="5" formatCode="#,##0\ &quot;FCFA&quot;;\-#,##0\ &quot;FCFA&quot;"/>
    <numFmt numFmtId="6" formatCode="#,##0\ &quot;FCFA&quot;;[Red]\-#,##0\ &quot;FCFA&quot;"/>
    <numFmt numFmtId="7" formatCode="#,##0.00\ &quot;FCFA&quot;;\-#,##0.00\ &quot;FCFA&quot;"/>
    <numFmt numFmtId="8" formatCode="#,##0.00\ &quot;FCFA&quot;;[Red]\-#,##0.00\ &quot;FCFA&quot;"/>
    <numFmt numFmtId="42" formatCode="_-* #,##0\ &quot;FCFA&quot;_-;\-* #,##0\ &quot;FCFA&quot;_-;_-* &quot;-&quot;\ &quot;FCFA&quot;_-;_-@_-"/>
    <numFmt numFmtId="41" formatCode="_-* #,##0\ _F_C_F_A_-;\-* #,##0\ _F_C_F_A_-;_-* &quot;-&quot;\ _F_C_F_A_-;_-@_-"/>
    <numFmt numFmtId="44" formatCode="_-* #,##0.00\ &quot;FCFA&quot;_-;\-* #,##0.00\ &quot;FCFA&quot;_-;_-* &quot;-&quot;??\ &quot;FCFA&quot;_-;_-@_-"/>
    <numFmt numFmtId="43" formatCode="_-* #,##0.00\ _F_C_F_A_-;\-* #,##0.00\ _F_C_F_A_-;_-* &quot;-&quot;??\ _F_C_F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_-;_-@_-"/>
    <numFmt numFmtId="181" formatCode="_-* #,##0.00_-;\-* #,##0.00_-;_-* &quot;-&quot;??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_-* #,##0.0\ _F_-;\-* #,##0.0\ _F_-;_-* &quot;-&quot;??\ _F_-;_-@_-"/>
    <numFmt numFmtId="191" formatCode="_-* #,##0\ _F_-;\-* #,##0\ _F_-;_-* &quot;-&quot;??\ _F_-;_-@_-"/>
    <numFmt numFmtId="192" formatCode="#,##0_ ;\-#,##0\ 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0\ _F_-;\-* #,##0.000000000\ _F_-;_-* &quot;-&quot;??\ _F_-;_-@_-"/>
    <numFmt numFmtId="196" formatCode="_-* #,##0.000\ _F_-;\-* #,##0.000\ _F_-;_-* &quot;-&quot;??\ _F_-;_-@_-"/>
    <numFmt numFmtId="197" formatCode="_-* #,##0.0000\ _F_-;\-* #,##0.0000\ _F_-;_-* &quot;-&quot;??\ _F_-;_-@_-"/>
    <numFmt numFmtId="198" formatCode="_-* #,##0.0\ _F_-;\-* #,##0.0\ _F_-;_-* &quot;-&quot;\ _F_-;_-@_-"/>
  </numFmts>
  <fonts count="53">
    <font>
      <sz val="10"/>
      <name val="Book Antiqua"/>
      <family val="0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Book Antiqua"/>
      <family val="1"/>
    </font>
    <font>
      <b/>
      <sz val="8"/>
      <name val="Arial"/>
      <family val="2"/>
    </font>
    <font>
      <sz val="9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6" fillId="0" borderId="18" xfId="44" applyNumberFormat="1" applyFont="1" applyBorder="1" applyAlignment="1">
      <alignment horizontal="centerContinuous" vertical="center" wrapText="1"/>
    </xf>
    <xf numFmtId="3" fontId="6" fillId="0" borderId="0" xfId="44" applyNumberFormat="1" applyFont="1" applyBorder="1" applyAlignment="1">
      <alignment horizontal="centerContinuous" vertical="center" wrapText="1"/>
    </xf>
    <xf numFmtId="191" fontId="8" fillId="0" borderId="19" xfId="44" applyNumberFormat="1" applyFont="1" applyBorder="1" applyAlignment="1">
      <alignment horizontal="center" vertical="center" wrapText="1"/>
    </xf>
    <xf numFmtId="191" fontId="8" fillId="0" borderId="20" xfId="44" applyNumberFormat="1" applyFont="1" applyBorder="1" applyAlignment="1">
      <alignment horizontal="center" vertical="center" wrapText="1"/>
    </xf>
    <xf numFmtId="191" fontId="4" fillId="0" borderId="0" xfId="44" applyNumberFormat="1" applyFont="1" applyBorder="1" applyAlignment="1">
      <alignment horizontal="center" vertical="center"/>
    </xf>
    <xf numFmtId="3" fontId="6" fillId="0" borderId="21" xfId="44" applyNumberFormat="1" applyFont="1" applyBorder="1" applyAlignment="1">
      <alignment horizontal="centerContinuous" vertical="center" wrapText="1"/>
    </xf>
    <xf numFmtId="0" fontId="6" fillId="0" borderId="18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191" fontId="7" fillId="0" borderId="19" xfId="44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91" fontId="8" fillId="0" borderId="23" xfId="44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7" fillId="0" borderId="24" xfId="0" applyFont="1" applyBorder="1" applyAlignment="1">
      <alignment/>
    </xf>
    <xf numFmtId="191" fontId="7" fillId="0" borderId="16" xfId="44" applyNumberFormat="1" applyFont="1" applyBorder="1" applyAlignment="1">
      <alignment/>
    </xf>
    <xf numFmtId="0" fontId="3" fillId="0" borderId="0" xfId="0" applyFont="1" applyAlignment="1">
      <alignment/>
    </xf>
    <xf numFmtId="191" fontId="4" fillId="0" borderId="0" xfId="44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91" fontId="8" fillId="0" borderId="16" xfId="44" applyNumberFormat="1" applyFont="1" applyBorder="1" applyAlignment="1">
      <alignment horizontal="center" vertical="center" wrapText="1"/>
    </xf>
    <xf numFmtId="191" fontId="8" fillId="0" borderId="26" xfId="44" applyNumberFormat="1" applyFont="1" applyBorder="1" applyAlignment="1">
      <alignment horizontal="center" vertical="center" wrapText="1"/>
    </xf>
    <xf numFmtId="191" fontId="6" fillId="0" borderId="12" xfId="44" applyNumberFormat="1" applyFont="1" applyBorder="1" applyAlignment="1">
      <alignment horizontal="centerContinuous" vertical="center" wrapText="1"/>
    </xf>
    <xf numFmtId="191" fontId="6" fillId="0" borderId="13" xfId="44" applyNumberFormat="1" applyFont="1" applyBorder="1" applyAlignment="1">
      <alignment horizontal="centerContinuous" vertical="center" wrapText="1"/>
    </xf>
    <xf numFmtId="191" fontId="6" fillId="0" borderId="14" xfId="44" applyNumberFormat="1" applyFont="1" applyBorder="1" applyAlignment="1">
      <alignment horizontal="centerContinuous" vertical="center" wrapText="1"/>
    </xf>
    <xf numFmtId="191" fontId="6" fillId="0" borderId="27" xfId="44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3" fontId="6" fillId="0" borderId="11" xfId="44" applyNumberFormat="1" applyFont="1" applyBorder="1" applyAlignment="1">
      <alignment horizontal="centerContinuous" vertical="center" wrapText="1"/>
    </xf>
    <xf numFmtId="3" fontId="6" fillId="0" borderId="25" xfId="44" applyNumberFormat="1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191" fontId="8" fillId="0" borderId="16" xfId="44" applyNumberFormat="1" applyFont="1" applyBorder="1" applyAlignment="1">
      <alignment/>
    </xf>
    <xf numFmtId="191" fontId="8" fillId="0" borderId="26" xfId="44" applyNumberFormat="1" applyFont="1" applyBorder="1" applyAlignment="1">
      <alignment/>
    </xf>
    <xf numFmtId="191" fontId="8" fillId="0" borderId="28" xfId="44" applyNumberFormat="1" applyFont="1" applyBorder="1" applyAlignment="1">
      <alignment/>
    </xf>
    <xf numFmtId="191" fontId="8" fillId="0" borderId="21" xfId="44" applyNumberFormat="1" applyFont="1" applyBorder="1" applyAlignment="1">
      <alignment/>
    </xf>
    <xf numFmtId="191" fontId="8" fillId="0" borderId="19" xfId="44" applyNumberFormat="1" applyFont="1" applyBorder="1" applyAlignment="1">
      <alignment/>
    </xf>
    <xf numFmtId="191" fontId="8" fillId="0" borderId="20" xfId="44" applyNumberFormat="1" applyFont="1" applyBorder="1" applyAlignment="1">
      <alignment/>
    </xf>
    <xf numFmtId="191" fontId="8" fillId="0" borderId="22" xfId="44" applyNumberFormat="1" applyFont="1" applyBorder="1" applyAlignment="1">
      <alignment horizontal="center" vertical="center" wrapText="1"/>
    </xf>
    <xf numFmtId="191" fontId="8" fillId="0" borderId="16" xfId="44" applyNumberFormat="1" applyFont="1" applyBorder="1" applyAlignment="1">
      <alignment vertical="center"/>
    </xf>
    <xf numFmtId="191" fontId="8" fillId="0" borderId="29" xfId="44" applyNumberFormat="1" applyFont="1" applyBorder="1" applyAlignment="1">
      <alignment horizontal="center" vertical="center" wrapText="1"/>
    </xf>
    <xf numFmtId="191" fontId="8" fillId="0" borderId="30" xfId="44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Continuous" vertical="center" wrapText="1"/>
    </xf>
    <xf numFmtId="0" fontId="3" fillId="0" borderId="32" xfId="0" applyFont="1" applyBorder="1" applyAlignment="1">
      <alignment horizontal="centerContinuous" vertical="center" wrapText="1"/>
    </xf>
    <xf numFmtId="0" fontId="3" fillId="0" borderId="33" xfId="0" applyFont="1" applyBorder="1" applyAlignment="1">
      <alignment horizontal="centerContinuous" vertical="center" wrapText="1"/>
    </xf>
    <xf numFmtId="0" fontId="8" fillId="0" borderId="34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/>
    </xf>
    <xf numFmtId="191" fontId="3" fillId="0" borderId="32" xfId="44" applyNumberFormat="1" applyFont="1" applyBorder="1" applyAlignment="1">
      <alignment horizontal="centerContinuous" vertical="center" wrapText="1"/>
    </xf>
    <xf numFmtId="191" fontId="3" fillId="0" borderId="33" xfId="44" applyNumberFormat="1" applyFont="1" applyBorder="1" applyAlignment="1">
      <alignment horizontal="centerContinuous" vertical="center" wrapText="1"/>
    </xf>
    <xf numFmtId="191" fontId="4" fillId="0" borderId="0" xfId="44" applyNumberFormat="1" applyFont="1" applyAlignment="1">
      <alignment horizontal="left"/>
    </xf>
    <xf numFmtId="191" fontId="6" fillId="0" borderId="15" xfId="44" applyNumberFormat="1" applyFont="1" applyBorder="1" applyAlignment="1">
      <alignment horizontal="left" vertical="center" wrapText="1"/>
    </xf>
    <xf numFmtId="191" fontId="6" fillId="0" borderId="24" xfId="44" applyNumberFormat="1" applyFont="1" applyBorder="1" applyAlignment="1">
      <alignment horizontal="left" vertical="center" wrapText="1"/>
    </xf>
    <xf numFmtId="191" fontId="6" fillId="0" borderId="31" xfId="44" applyNumberFormat="1" applyFont="1" applyBorder="1" applyAlignment="1">
      <alignment horizontal="centerContinuous" vertical="center" wrapText="1"/>
    </xf>
    <xf numFmtId="191" fontId="6" fillId="0" borderId="32" xfId="44" applyNumberFormat="1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Continuous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6" fillId="0" borderId="37" xfId="0" applyFont="1" applyBorder="1" applyAlignment="1">
      <alignment horizontal="centerContinuous" vertical="center" wrapText="1"/>
    </xf>
    <xf numFmtId="0" fontId="6" fillId="0" borderId="38" xfId="0" applyFont="1" applyBorder="1" applyAlignment="1">
      <alignment horizontal="centerContinuous" vertical="center" wrapText="1"/>
    </xf>
    <xf numFmtId="0" fontId="6" fillId="0" borderId="39" xfId="0" applyFont="1" applyBorder="1" applyAlignment="1">
      <alignment horizontal="centerContinuous" vertical="center" wrapText="1"/>
    </xf>
    <xf numFmtId="0" fontId="6" fillId="0" borderId="40" xfId="0" applyFont="1" applyBorder="1" applyAlignment="1">
      <alignment horizontal="centerContinuous" vertical="center" wrapText="1"/>
    </xf>
    <xf numFmtId="0" fontId="8" fillId="0" borderId="25" xfId="0" applyFont="1" applyBorder="1" applyAlignment="1">
      <alignment horizontal="centerContinuous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8" fillId="0" borderId="34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91" fontId="8" fillId="0" borderId="22" xfId="44" applyNumberFormat="1" applyFont="1" applyBorder="1" applyAlignment="1">
      <alignment horizontal="centerContinuous" vertical="center" wrapText="1"/>
    </xf>
    <xf numFmtId="191" fontId="8" fillId="0" borderId="21" xfId="44" applyNumberFormat="1" applyFont="1" applyBorder="1" applyAlignment="1">
      <alignment horizontal="centerContinuous" vertical="center" wrapText="1"/>
    </xf>
    <xf numFmtId="191" fontId="8" fillId="0" borderId="23" xfId="44" applyNumberFormat="1" applyFont="1" applyBorder="1" applyAlignment="1">
      <alignment horizontal="centerContinuous" vertical="center" wrapText="1"/>
    </xf>
    <xf numFmtId="191" fontId="8" fillId="0" borderId="22" xfId="44" applyNumberFormat="1" applyFont="1" applyBorder="1" applyAlignment="1">
      <alignment horizontal="left" vertical="center" wrapText="1"/>
    </xf>
    <xf numFmtId="191" fontId="8" fillId="0" borderId="29" xfId="44" applyNumberFormat="1" applyFont="1" applyBorder="1" applyAlignment="1">
      <alignment horizontal="left" vertical="center" wrapText="1"/>
    </xf>
    <xf numFmtId="191" fontId="8" fillId="0" borderId="24" xfId="44" applyNumberFormat="1" applyFont="1" applyBorder="1" applyAlignment="1">
      <alignment/>
    </xf>
    <xf numFmtId="191" fontId="8" fillId="0" borderId="16" xfId="44" applyNumberFormat="1" applyFont="1" applyBorder="1" applyAlignment="1">
      <alignment horizontal="center"/>
    </xf>
    <xf numFmtId="191" fontId="8" fillId="0" borderId="29" xfId="44" applyNumberFormat="1" applyFont="1" applyBorder="1" applyAlignment="1">
      <alignment horizontal="centerContinuous"/>
    </xf>
    <xf numFmtId="191" fontId="8" fillId="0" borderId="24" xfId="44" applyNumberFormat="1" applyFont="1" applyBorder="1" applyAlignment="1">
      <alignment horizontal="centerContinuous"/>
    </xf>
    <xf numFmtId="191" fontId="8" fillId="0" borderId="16" xfId="44" applyNumberFormat="1" applyFont="1" applyBorder="1" applyAlignment="1">
      <alignment horizontal="left" vertical="center" wrapText="1"/>
    </xf>
    <xf numFmtId="191" fontId="8" fillId="0" borderId="24" xfId="44" applyNumberFormat="1" applyFont="1" applyBorder="1" applyAlignment="1">
      <alignment horizontal="left" vertical="center" wrapText="1"/>
    </xf>
    <xf numFmtId="191" fontId="8" fillId="0" borderId="30" xfId="44" applyNumberFormat="1" applyFont="1" applyBorder="1" applyAlignment="1">
      <alignment horizontal="left" vertical="center" wrapText="1"/>
    </xf>
    <xf numFmtId="191" fontId="8" fillId="0" borderId="19" xfId="44" applyNumberFormat="1" applyFont="1" applyBorder="1" applyAlignment="1">
      <alignment horizontal="left"/>
    </xf>
    <xf numFmtId="191" fontId="8" fillId="0" borderId="41" xfId="44" applyNumberFormat="1" applyFont="1" applyBorder="1" applyAlignment="1">
      <alignment/>
    </xf>
    <xf numFmtId="191" fontId="8" fillId="0" borderId="16" xfId="44" applyNumberFormat="1" applyFont="1" applyBorder="1" applyAlignment="1">
      <alignment horizontal="left"/>
    </xf>
    <xf numFmtId="191" fontId="3" fillId="0" borderId="12" xfId="44" applyNumberFormat="1" applyFont="1" applyBorder="1" applyAlignment="1">
      <alignment horizontal="centerContinuous" vertical="center"/>
    </xf>
    <xf numFmtId="191" fontId="3" fillId="0" borderId="13" xfId="44" applyNumberFormat="1" applyFont="1" applyBorder="1" applyAlignment="1">
      <alignment horizontal="centerContinuous" vertical="center"/>
    </xf>
    <xf numFmtId="191" fontId="3" fillId="0" borderId="14" xfId="44" applyNumberFormat="1" applyFont="1" applyBorder="1" applyAlignment="1">
      <alignment horizontal="centerContinuous" vertical="center"/>
    </xf>
    <xf numFmtId="191" fontId="3" fillId="0" borderId="38" xfId="44" applyNumberFormat="1" applyFont="1" applyBorder="1" applyAlignment="1">
      <alignment horizontal="centerContinuous" vertical="center"/>
    </xf>
    <xf numFmtId="191" fontId="3" fillId="0" borderId="39" xfId="44" applyNumberFormat="1" applyFont="1" applyBorder="1" applyAlignment="1">
      <alignment horizontal="centerContinuous" vertical="center"/>
    </xf>
    <xf numFmtId="191" fontId="3" fillId="0" borderId="40" xfId="44" applyNumberFormat="1" applyFont="1" applyBorder="1" applyAlignment="1">
      <alignment horizontal="centerContinuous" vertical="center"/>
    </xf>
    <xf numFmtId="191" fontId="3" fillId="0" borderId="38" xfId="44" applyNumberFormat="1" applyFont="1" applyBorder="1" applyAlignment="1">
      <alignment horizontal="centerContinuous" vertical="center" wrapText="1"/>
    </xf>
    <xf numFmtId="191" fontId="3" fillId="0" borderId="39" xfId="44" applyNumberFormat="1" applyFont="1" applyBorder="1" applyAlignment="1">
      <alignment horizontal="centerContinuous" vertical="center" wrapText="1"/>
    </xf>
    <xf numFmtId="191" fontId="3" fillId="0" borderId="40" xfId="44" applyNumberFormat="1" applyFont="1" applyBorder="1" applyAlignment="1">
      <alignment horizontal="centerContinuous" vertical="center" wrapText="1"/>
    </xf>
    <xf numFmtId="191" fontId="3" fillId="0" borderId="16" xfId="44" applyNumberFormat="1" applyFont="1" applyBorder="1" applyAlignment="1">
      <alignment horizontal="center" vertical="center" wrapText="1"/>
    </xf>
    <xf numFmtId="191" fontId="3" fillId="0" borderId="17" xfId="44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25" xfId="0" applyFont="1" applyBorder="1" applyAlignment="1">
      <alignment horizontal="centerContinuous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Continuous" vertical="center" wrapText="1"/>
    </xf>
    <xf numFmtId="0" fontId="6" fillId="0" borderId="43" xfId="0" applyFont="1" applyBorder="1" applyAlignment="1">
      <alignment horizontal="centerContinuous" vertical="center" wrapText="1"/>
    </xf>
    <xf numFmtId="0" fontId="6" fillId="0" borderId="44" xfId="0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0" fontId="6" fillId="0" borderId="21" xfId="0" applyFont="1" applyBorder="1" applyAlignment="1">
      <alignment horizontal="centerContinuous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91" fontId="4" fillId="0" borderId="46" xfId="44" applyNumberFormat="1" applyFont="1" applyBorder="1" applyAlignment="1">
      <alignment horizontal="center" vertical="center" wrapText="1"/>
    </xf>
    <xf numFmtId="191" fontId="4" fillId="0" borderId="0" xfId="44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47" xfId="0" applyFont="1" applyBorder="1" applyAlignment="1">
      <alignment horizontal="centerContinuous" vertical="center"/>
    </xf>
    <xf numFmtId="0" fontId="6" fillId="0" borderId="48" xfId="0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91" fontId="6" fillId="0" borderId="18" xfId="44" applyNumberFormat="1" applyFont="1" applyBorder="1" applyAlignment="1">
      <alignment horizontal="left" vertical="center" wrapText="1"/>
    </xf>
    <xf numFmtId="191" fontId="6" fillId="0" borderId="21" xfId="44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 wrapText="1"/>
    </xf>
    <xf numFmtId="0" fontId="6" fillId="0" borderId="24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31" xfId="0" applyFont="1" applyBorder="1" applyAlignment="1">
      <alignment horizontal="centerContinuous" vertical="center" wrapText="1"/>
    </xf>
    <xf numFmtId="0" fontId="6" fillId="0" borderId="32" xfId="0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Continuous" vertical="center"/>
    </xf>
    <xf numFmtId="0" fontId="6" fillId="0" borderId="36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4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9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6" xfId="0" applyFont="1" applyBorder="1" applyAlignment="1">
      <alignment/>
    </xf>
    <xf numFmtId="3" fontId="8" fillId="0" borderId="21" xfId="44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/>
    </xf>
    <xf numFmtId="3" fontId="8" fillId="0" borderId="22" xfId="44" applyNumberFormat="1" applyFont="1" applyBorder="1" applyAlignment="1">
      <alignment horizontal="center" vertical="center" wrapText="1"/>
    </xf>
    <xf numFmtId="3" fontId="8" fillId="0" borderId="0" xfId="44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3" fontId="8" fillId="0" borderId="23" xfId="44" applyNumberFormat="1" applyFont="1" applyBorder="1" applyAlignment="1">
      <alignment horizontal="center" vertical="center" wrapText="1"/>
    </xf>
    <xf numFmtId="3" fontId="8" fillId="0" borderId="20" xfId="44" applyNumberFormat="1" applyFont="1" applyBorder="1" applyAlignment="1">
      <alignment horizontal="center" vertical="center" wrapText="1"/>
    </xf>
    <xf numFmtId="3" fontId="8" fillId="0" borderId="19" xfId="44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/>
    </xf>
    <xf numFmtId="0" fontId="8" fillId="0" borderId="19" xfId="44" applyNumberFormat="1" applyFont="1" applyBorder="1" applyAlignment="1">
      <alignment horizontal="center" vertical="center" wrapText="1"/>
    </xf>
    <xf numFmtId="191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191" fontId="50" fillId="0" borderId="0" xfId="44" applyNumberFormat="1" applyFont="1" applyAlignment="1">
      <alignment/>
    </xf>
    <xf numFmtId="191" fontId="50" fillId="0" borderId="0" xfId="0" applyNumberFormat="1" applyFont="1" applyAlignment="1">
      <alignment/>
    </xf>
    <xf numFmtId="191" fontId="50" fillId="0" borderId="0" xfId="44" applyNumberFormat="1" applyFont="1" applyBorder="1" applyAlignment="1">
      <alignment horizontal="center" vertical="center"/>
    </xf>
    <xf numFmtId="191" fontId="50" fillId="0" borderId="0" xfId="0" applyNumberFormat="1" applyFont="1" applyAlignment="1">
      <alignment horizontal="center" vertical="center" wrapText="1"/>
    </xf>
    <xf numFmtId="191" fontId="50" fillId="0" borderId="0" xfId="0" applyNumberFormat="1" applyFont="1" applyBorder="1" applyAlignment="1">
      <alignment horizontal="center" vertical="center" wrapText="1"/>
    </xf>
    <xf numFmtId="191" fontId="50" fillId="0" borderId="0" xfId="0" applyNumberFormat="1" applyFont="1" applyAlignment="1">
      <alignment horizontal="left"/>
    </xf>
    <xf numFmtId="191" fontId="4" fillId="0" borderId="0" xfId="0" applyNumberFormat="1" applyFont="1" applyAlignment="1">
      <alignment horizontal="right"/>
    </xf>
    <xf numFmtId="191" fontId="50" fillId="0" borderId="0" xfId="0" applyNumberFormat="1" applyFont="1" applyAlignment="1">
      <alignment horizontal="right"/>
    </xf>
    <xf numFmtId="192" fontId="50" fillId="0" borderId="0" xfId="0" applyNumberFormat="1" applyFont="1" applyAlignment="1">
      <alignment horizontal="center" vertical="center" wrapText="1"/>
    </xf>
    <xf numFmtId="192" fontId="4" fillId="0" borderId="0" xfId="0" applyNumberFormat="1" applyFont="1" applyAlignment="1">
      <alignment horizontal="center" vertical="center" wrapText="1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0" fillId="0" borderId="0" xfId="0" applyFont="1" applyAlignment="1">
      <alignment/>
    </xf>
    <xf numFmtId="197" fontId="4" fillId="0" borderId="0" xfId="44" applyNumberFormat="1" applyFont="1" applyAlignment="1">
      <alignment horizontal="left"/>
    </xf>
    <xf numFmtId="197" fontId="3" fillId="0" borderId="0" xfId="44" applyNumberFormat="1" applyFont="1" applyAlignment="1">
      <alignment horizontal="left"/>
    </xf>
    <xf numFmtId="191" fontId="51" fillId="0" borderId="19" xfId="44" applyNumberFormat="1" applyFont="1" applyBorder="1" applyAlignment="1">
      <alignment horizontal="center" vertical="center" wrapText="1"/>
    </xf>
    <xf numFmtId="191" fontId="51" fillId="0" borderId="20" xfId="44" applyNumberFormat="1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191" fontId="51" fillId="0" borderId="23" xfId="44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>
      <alignment horizontal="right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52" fillId="0" borderId="21" xfId="0" applyNumberFormat="1" applyFont="1" applyBorder="1" applyAlignment="1">
      <alignment horizontal="center" vertical="center" wrapText="1"/>
    </xf>
    <xf numFmtId="37" fontId="8" fillId="0" borderId="19" xfId="44" applyNumberFormat="1" applyFont="1" applyBorder="1" applyAlignment="1">
      <alignment horizontal="center" vertical="center" wrapText="1"/>
    </xf>
    <xf numFmtId="37" fontId="2" fillId="0" borderId="10" xfId="0" applyNumberFormat="1" applyFont="1" applyBorder="1" applyAlignment="1">
      <alignment horizontal="centerContinuous" vertical="center" wrapText="1"/>
    </xf>
    <xf numFmtId="187" fontId="4" fillId="0" borderId="0" xfId="45" applyNumberFormat="1" applyFont="1" applyAlignment="1">
      <alignment horizontal="center" vertical="center" wrapText="1"/>
    </xf>
    <xf numFmtId="187" fontId="3" fillId="0" borderId="0" xfId="45" applyNumberFormat="1" applyFont="1" applyAlignment="1">
      <alignment horizontal="center" vertical="center" wrapText="1"/>
    </xf>
    <xf numFmtId="187" fontId="50" fillId="0" borderId="0" xfId="45" applyNumberFormat="1" applyFont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91" fontId="6" fillId="0" borderId="28" xfId="44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91" fontId="6" fillId="0" borderId="41" xfId="44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91" fontId="6" fillId="0" borderId="34" xfId="44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91" fontId="6" fillId="0" borderId="11" xfId="44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91" fontId="3" fillId="0" borderId="55" xfId="44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1" fontId="10" fillId="0" borderId="55" xfId="44" applyNumberFormat="1" applyFont="1" applyBorder="1" applyAlignment="1">
      <alignment horizontal="center" vertical="center" wrapText="1"/>
    </xf>
    <xf numFmtId="191" fontId="3" fillId="0" borderId="28" xfId="44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91" fontId="6" fillId="0" borderId="55" xfId="44" applyNumberFormat="1" applyFont="1" applyBorder="1" applyAlignment="1">
      <alignment horizontal="center" vertical="center" wrapText="1"/>
    </xf>
    <xf numFmtId="191" fontId="3" fillId="0" borderId="41" xfId="44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2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5"/>
    </sheetNames>
    <sheetDataSet>
      <sheetData sheetId="0">
        <row r="29">
          <cell r="B29">
            <v>2015</v>
          </cell>
          <cell r="C29">
            <v>6238279</v>
          </cell>
          <cell r="D29">
            <v>2304013</v>
          </cell>
          <cell r="E29">
            <v>83867</v>
          </cell>
          <cell r="F29">
            <v>2387880</v>
          </cell>
          <cell r="G29">
            <v>276624</v>
          </cell>
          <cell r="H29">
            <v>0</v>
          </cell>
          <cell r="I29">
            <v>0</v>
          </cell>
          <cell r="J29">
            <v>35264</v>
          </cell>
          <cell r="K29">
            <v>311888</v>
          </cell>
          <cell r="L29">
            <v>0</v>
          </cell>
          <cell r="M29">
            <v>520696</v>
          </cell>
          <cell r="N29">
            <v>9458743</v>
          </cell>
        </row>
        <row r="56">
          <cell r="B56">
            <v>2015</v>
          </cell>
          <cell r="C56">
            <v>2584268</v>
          </cell>
          <cell r="D56">
            <v>2845594</v>
          </cell>
          <cell r="E56">
            <v>6155</v>
          </cell>
          <cell r="F56">
            <v>41806</v>
          </cell>
          <cell r="G56">
            <v>335</v>
          </cell>
          <cell r="H56">
            <v>15596</v>
          </cell>
          <cell r="I56">
            <v>12178</v>
          </cell>
          <cell r="J56">
            <v>5505932</v>
          </cell>
          <cell r="K56">
            <v>2443974</v>
          </cell>
          <cell r="L56">
            <v>772374</v>
          </cell>
          <cell r="M56">
            <v>506379.31334999995</v>
          </cell>
          <cell r="N56">
            <v>230084.087728</v>
          </cell>
        </row>
        <row r="83">
          <cell r="B83">
            <v>2015</v>
          </cell>
          <cell r="C83">
            <v>2845594</v>
          </cell>
          <cell r="D83">
            <v>735239</v>
          </cell>
          <cell r="E83">
            <v>1095663</v>
          </cell>
          <cell r="F83">
            <v>49823</v>
          </cell>
          <cell r="G83">
            <v>1145486</v>
          </cell>
          <cell r="H83">
            <v>2635</v>
          </cell>
          <cell r="I83">
            <v>109147</v>
          </cell>
          <cell r="J83">
            <v>372864</v>
          </cell>
          <cell r="K83">
            <v>6834166</v>
          </cell>
          <cell r="L83">
            <v>7318812</v>
          </cell>
          <cell r="M83">
            <v>873086</v>
          </cell>
          <cell r="N83">
            <v>12918217</v>
          </cell>
        </row>
        <row r="109">
          <cell r="C109">
            <v>5640435</v>
          </cell>
          <cell r="D109">
            <v>2873002</v>
          </cell>
          <cell r="E109">
            <v>794899</v>
          </cell>
          <cell r="F109">
            <v>605976</v>
          </cell>
          <cell r="G109">
            <v>1400875</v>
          </cell>
          <cell r="H109">
            <v>394532</v>
          </cell>
          <cell r="I109">
            <v>138524</v>
          </cell>
          <cell r="J109">
            <v>533056</v>
          </cell>
          <cell r="K109">
            <v>276624</v>
          </cell>
          <cell r="L109">
            <v>1775666</v>
          </cell>
          <cell r="M109">
            <v>418559</v>
          </cell>
        </row>
        <row r="138">
          <cell r="C138">
            <v>6662</v>
          </cell>
          <cell r="D138">
            <v>19213</v>
          </cell>
          <cell r="E138">
            <v>248</v>
          </cell>
          <cell r="F138">
            <v>56037</v>
          </cell>
          <cell r="G138">
            <v>104115</v>
          </cell>
          <cell r="H138">
            <v>160152</v>
          </cell>
          <cell r="I138">
            <v>1</v>
          </cell>
          <cell r="J138">
            <v>2064</v>
          </cell>
          <cell r="K138">
            <v>172011</v>
          </cell>
          <cell r="L138">
            <v>174076</v>
          </cell>
          <cell r="M138">
            <v>84872</v>
          </cell>
          <cell r="N138">
            <v>445223</v>
          </cell>
        </row>
        <row r="163">
          <cell r="C163">
            <v>24504</v>
          </cell>
          <cell r="D163">
            <v>77831</v>
          </cell>
          <cell r="E163">
            <v>7905</v>
          </cell>
          <cell r="F163">
            <v>16153</v>
          </cell>
          <cell r="G163">
            <v>24058</v>
          </cell>
          <cell r="H163">
            <v>238</v>
          </cell>
          <cell r="I163">
            <v>0</v>
          </cell>
          <cell r="J163">
            <v>238</v>
          </cell>
          <cell r="K163">
            <v>0</v>
          </cell>
          <cell r="L163">
            <v>2635</v>
          </cell>
          <cell r="M163">
            <v>290595</v>
          </cell>
          <cell r="N163">
            <v>25362</v>
          </cell>
        </row>
        <row r="224">
          <cell r="C224">
            <v>2583761</v>
          </cell>
          <cell r="D224">
            <v>69915</v>
          </cell>
          <cell r="E224">
            <v>5616385</v>
          </cell>
          <cell r="F224">
            <v>4837</v>
          </cell>
          <cell r="G224">
            <v>24504</v>
          </cell>
          <cell r="H224">
            <v>5715641</v>
          </cell>
          <cell r="I224">
            <v>8299402</v>
          </cell>
          <cell r="J224">
            <v>2873002</v>
          </cell>
          <cell r="K224">
            <v>77831</v>
          </cell>
          <cell r="L224">
            <v>2950833</v>
          </cell>
          <cell r="M224">
            <v>11250235</v>
          </cell>
          <cell r="N224">
            <v>2572640.31335</v>
          </cell>
          <cell r="O224">
            <v>0</v>
          </cell>
          <cell r="P224">
            <v>-804648.912272</v>
          </cell>
        </row>
        <row r="249">
          <cell r="C249">
            <v>129210</v>
          </cell>
          <cell r="D249">
            <v>200057</v>
          </cell>
          <cell r="E249">
            <v>9095</v>
          </cell>
          <cell r="F249">
            <v>3288317</v>
          </cell>
          <cell r="G249">
            <v>2611600</v>
          </cell>
          <cell r="I249">
            <v>6238279</v>
          </cell>
          <cell r="J249">
            <v>735487</v>
          </cell>
          <cell r="K249">
            <v>173793</v>
          </cell>
          <cell r="M249">
            <v>0</v>
          </cell>
          <cell r="N249">
            <v>598581</v>
          </cell>
          <cell r="O249">
            <v>772374</v>
          </cell>
          <cell r="P249">
            <v>4944</v>
          </cell>
          <cell r="Q249">
            <v>528350</v>
          </cell>
          <cell r="R249">
            <v>533294</v>
          </cell>
          <cell r="S249">
            <v>5668098</v>
          </cell>
        </row>
        <row r="276">
          <cell r="C276">
            <v>2130220</v>
          </cell>
          <cell r="D276">
            <v>0</v>
          </cell>
          <cell r="E276">
            <v>83867</v>
          </cell>
          <cell r="F276">
            <v>2214087</v>
          </cell>
          <cell r="G276">
            <v>100429</v>
          </cell>
          <cell r="H276">
            <v>2343545</v>
          </cell>
          <cell r="I276">
            <v>2443974</v>
          </cell>
          <cell r="J276">
            <v>-229887</v>
          </cell>
          <cell r="M276">
            <v>173793</v>
          </cell>
          <cell r="N276">
            <v>586661</v>
          </cell>
          <cell r="O276">
            <v>4944</v>
          </cell>
          <cell r="P276">
            <v>714033</v>
          </cell>
          <cell r="Q276">
            <v>1305638</v>
          </cell>
          <cell r="R276">
            <v>1424933</v>
          </cell>
          <cell r="S276">
            <v>-119295</v>
          </cell>
          <cell r="T276">
            <v>-175389</v>
          </cell>
        </row>
        <row r="304">
          <cell r="H304">
            <v>2229767</v>
          </cell>
          <cell r="I304">
            <v>2330196</v>
          </cell>
          <cell r="J304">
            <v>-116109</v>
          </cell>
          <cell r="M304">
            <v>173793</v>
          </cell>
          <cell r="N304">
            <v>1151700</v>
          </cell>
          <cell r="O304">
            <v>802804</v>
          </cell>
          <cell r="P304">
            <v>348896</v>
          </cell>
          <cell r="Q304">
            <v>406580</v>
          </cell>
        </row>
        <row r="330">
          <cell r="C330">
            <v>101699</v>
          </cell>
          <cell r="D330">
            <v>4589416</v>
          </cell>
          <cell r="E330">
            <v>4691115</v>
          </cell>
          <cell r="F330">
            <v>0</v>
          </cell>
          <cell r="G330">
            <v>2651309</v>
          </cell>
          <cell r="H330">
            <v>2651309</v>
          </cell>
          <cell r="I330">
            <v>183093</v>
          </cell>
          <cell r="J330">
            <v>7525517</v>
          </cell>
          <cell r="K330">
            <v>3</v>
          </cell>
          <cell r="L330">
            <v>12553</v>
          </cell>
          <cell r="M330">
            <v>131856</v>
          </cell>
          <cell r="N330">
            <v>144412</v>
          </cell>
          <cell r="O330">
            <v>374928</v>
          </cell>
          <cell r="P330">
            <v>7006177</v>
          </cell>
          <cell r="Q330">
            <v>7525517</v>
          </cell>
          <cell r="R330">
            <v>276624</v>
          </cell>
          <cell r="S330">
            <v>0</v>
          </cell>
          <cell r="T330">
            <v>0</v>
          </cell>
          <cell r="U330">
            <v>0</v>
          </cell>
          <cell r="V330">
            <v>276624</v>
          </cell>
        </row>
        <row r="356">
          <cell r="C356">
            <v>49420</v>
          </cell>
          <cell r="D356">
            <v>182654</v>
          </cell>
          <cell r="E356">
            <v>296</v>
          </cell>
          <cell r="F356">
            <v>0</v>
          </cell>
          <cell r="G356">
            <v>0</v>
          </cell>
          <cell r="H356">
            <v>0</v>
          </cell>
          <cell r="I356">
            <v>42959</v>
          </cell>
          <cell r="J356">
            <v>0</v>
          </cell>
          <cell r="K356">
            <v>89089</v>
          </cell>
          <cell r="L356">
            <v>132048</v>
          </cell>
          <cell r="M356">
            <v>-149430</v>
          </cell>
          <cell r="N356">
            <v>214988</v>
          </cell>
        </row>
        <row r="378">
          <cell r="C378">
            <v>34997</v>
          </cell>
          <cell r="D378">
            <v>130169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12553</v>
          </cell>
          <cell r="L378">
            <v>0</v>
          </cell>
          <cell r="M378">
            <v>44363</v>
          </cell>
          <cell r="N378">
            <v>-7094</v>
          </cell>
        </row>
        <row r="415">
          <cell r="C415">
            <v>5668394</v>
          </cell>
          <cell r="D415">
            <v>406580</v>
          </cell>
          <cell r="E415">
            <v>-581969</v>
          </cell>
          <cell r="F415">
            <v>-175389</v>
          </cell>
          <cell r="G415">
            <v>174818</v>
          </cell>
          <cell r="H415">
            <v>374928</v>
          </cell>
          <cell r="I415">
            <v>7095266</v>
          </cell>
          <cell r="J415">
            <v>7645012</v>
          </cell>
          <cell r="K415">
            <v>7469623</v>
          </cell>
          <cell r="L415">
            <v>13138017</v>
          </cell>
        </row>
        <row r="445">
          <cell r="C445">
            <v>2576147</v>
          </cell>
          <cell r="D445">
            <v>28109</v>
          </cell>
          <cell r="E445">
            <v>5434039</v>
          </cell>
          <cell r="F445">
            <v>4837</v>
          </cell>
          <cell r="G445">
            <v>24504</v>
          </cell>
          <cell r="H445">
            <v>34997</v>
          </cell>
          <cell r="I445">
            <v>5526486</v>
          </cell>
          <cell r="J445">
            <v>8102633</v>
          </cell>
          <cell r="K445">
            <v>2872694</v>
          </cell>
          <cell r="L445">
            <v>77831</v>
          </cell>
          <cell r="M445">
            <v>130169</v>
          </cell>
          <cell r="N445">
            <v>3080694</v>
          </cell>
          <cell r="O445">
            <v>11183327</v>
          </cell>
          <cell r="P445">
            <v>2617003.31335</v>
          </cell>
          <cell r="Q445">
            <v>-662312.912272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Feuil1"/>
    </sheetNames>
    <sheetDataSet>
      <sheetData sheetId="0">
        <row r="18">
          <cell r="B18">
            <v>2022</v>
          </cell>
        </row>
        <row r="20">
          <cell r="A20" t="str">
            <v>MARS</v>
          </cell>
          <cell r="C20">
            <v>4882080.440158</v>
          </cell>
          <cell r="D20">
            <v>3156094.561349</v>
          </cell>
          <cell r="E20">
            <v>2783408</v>
          </cell>
          <cell r="F20">
            <v>5939502.561349</v>
          </cell>
          <cell r="G20">
            <v>551315</v>
          </cell>
          <cell r="H20">
            <v>0</v>
          </cell>
          <cell r="I20">
            <v>0</v>
          </cell>
          <cell r="J20">
            <v>155956.111837</v>
          </cell>
          <cell r="K20">
            <v>707271.111837</v>
          </cell>
          <cell r="L20">
            <v>0</v>
          </cell>
          <cell r="M20">
            <v>512658.34868</v>
          </cell>
          <cell r="N20">
            <v>12041512.462024</v>
          </cell>
        </row>
        <row r="23">
          <cell r="A23" t="str">
            <v>JUIN</v>
          </cell>
          <cell r="C23">
            <v>5609957.374859821</v>
          </cell>
          <cell r="D23">
            <v>3457272.0744040003</v>
          </cell>
          <cell r="E23">
            <v>2770015</v>
          </cell>
          <cell r="F23">
            <v>6227287.074404</v>
          </cell>
          <cell r="G23">
            <v>508307</v>
          </cell>
          <cell r="H23">
            <v>0</v>
          </cell>
          <cell r="I23">
            <v>0</v>
          </cell>
          <cell r="J23">
            <v>158294.51020800002</v>
          </cell>
          <cell r="K23">
            <v>666601.510208</v>
          </cell>
          <cell r="L23">
            <v>0</v>
          </cell>
          <cell r="M23">
            <v>494807.1607241786</v>
          </cell>
          <cell r="N23">
            <v>12998653.120196</v>
          </cell>
        </row>
        <row r="26">
          <cell r="A26" t="str">
            <v>SEPT</v>
          </cell>
          <cell r="C26">
            <v>6108873.419844001</v>
          </cell>
          <cell r="D26">
            <v>3569729.1600059997</v>
          </cell>
          <cell r="E26">
            <v>2770015</v>
          </cell>
          <cell r="F26">
            <v>6339744.160006</v>
          </cell>
          <cell r="G26">
            <v>414090</v>
          </cell>
          <cell r="H26">
            <v>0</v>
          </cell>
          <cell r="I26">
            <v>0</v>
          </cell>
          <cell r="J26">
            <v>144969.422681</v>
          </cell>
          <cell r="K26">
            <v>559059.422681</v>
          </cell>
          <cell r="L26">
            <v>0</v>
          </cell>
          <cell r="M26">
            <v>490561.40105499985</v>
          </cell>
          <cell r="N26">
            <v>13498238.403586</v>
          </cell>
        </row>
        <row r="29">
          <cell r="A29" t="str">
            <v>DEC</v>
          </cell>
          <cell r="B29">
            <v>2022</v>
          </cell>
          <cell r="C29">
            <v>6851303.45847949</v>
          </cell>
          <cell r="D29">
            <v>3564420.145882</v>
          </cell>
          <cell r="E29">
            <v>2770015</v>
          </cell>
          <cell r="F29">
            <v>6334435.145882</v>
          </cell>
          <cell r="G29">
            <v>459950</v>
          </cell>
          <cell r="H29">
            <v>0</v>
          </cell>
          <cell r="I29">
            <v>0</v>
          </cell>
          <cell r="J29">
            <v>130600.978257</v>
          </cell>
          <cell r="K29">
            <v>590550.978257</v>
          </cell>
          <cell r="L29">
            <v>0</v>
          </cell>
          <cell r="M29">
            <v>520852.95557750994</v>
          </cell>
          <cell r="N29">
            <v>14297142.538196</v>
          </cell>
        </row>
        <row r="47">
          <cell r="A47" t="str">
            <v>MARS</v>
          </cell>
          <cell r="C47">
            <v>3561296</v>
          </cell>
          <cell r="D47">
            <v>2267431</v>
          </cell>
          <cell r="E47">
            <v>6384</v>
          </cell>
          <cell r="F47">
            <v>23787</v>
          </cell>
          <cell r="G47">
            <v>383</v>
          </cell>
          <cell r="H47">
            <v>199648.291405</v>
          </cell>
          <cell r="I47">
            <v>5916</v>
          </cell>
          <cell r="J47">
            <v>6064845.291405</v>
          </cell>
          <cell r="K47">
            <v>1405985.106774</v>
          </cell>
          <cell r="L47">
            <v>3267848.261129</v>
          </cell>
          <cell r="M47">
            <v>892881.874399</v>
          </cell>
          <cell r="N47">
            <v>409951.9283169999</v>
          </cell>
        </row>
        <row r="50">
          <cell r="A50" t="str">
            <v>JUIN</v>
          </cell>
          <cell r="C50">
            <v>3610375</v>
          </cell>
          <cell r="D50">
            <v>2388648</v>
          </cell>
          <cell r="E50">
            <v>3077</v>
          </cell>
          <cell r="F50">
            <v>21722</v>
          </cell>
          <cell r="G50">
            <v>384</v>
          </cell>
          <cell r="H50">
            <v>228438.383179</v>
          </cell>
          <cell r="I50">
            <v>7695</v>
          </cell>
          <cell r="J50">
            <v>6260339.383179</v>
          </cell>
          <cell r="K50">
            <v>1925695.106774</v>
          </cell>
          <cell r="L50">
            <v>3532425.8515219996</v>
          </cell>
          <cell r="M50">
            <v>873545.6859729999</v>
          </cell>
          <cell r="N50">
            <v>406647.092748</v>
          </cell>
        </row>
        <row r="53">
          <cell r="A53" t="str">
            <v>SEPT</v>
          </cell>
          <cell r="C53">
            <v>3682409</v>
          </cell>
          <cell r="D53">
            <v>2644243</v>
          </cell>
          <cell r="E53">
            <v>5112</v>
          </cell>
          <cell r="F53">
            <v>25763</v>
          </cell>
          <cell r="G53">
            <v>383</v>
          </cell>
          <cell r="H53">
            <v>239891.833179</v>
          </cell>
          <cell r="I53">
            <v>7483</v>
          </cell>
          <cell r="J53">
            <v>6605284.833179</v>
          </cell>
          <cell r="K53">
            <v>1923189.106774</v>
          </cell>
          <cell r="L53">
            <v>3686795.21659</v>
          </cell>
          <cell r="M53">
            <v>940852.387172</v>
          </cell>
          <cell r="N53">
            <v>342116.859871</v>
          </cell>
        </row>
        <row r="56">
          <cell r="A56" t="str">
            <v>DEC</v>
          </cell>
          <cell r="B56">
            <v>2022</v>
          </cell>
          <cell r="C56">
            <v>3842652</v>
          </cell>
          <cell r="D56">
            <v>3028953</v>
          </cell>
          <cell r="E56">
            <v>1514</v>
          </cell>
          <cell r="F56">
            <v>23674</v>
          </cell>
          <cell r="G56">
            <v>385</v>
          </cell>
          <cell r="H56">
            <v>258583.924304</v>
          </cell>
          <cell r="I56">
            <v>5165</v>
          </cell>
          <cell r="J56">
            <v>7160926.924304</v>
          </cell>
          <cell r="K56">
            <v>2061364.106774</v>
          </cell>
          <cell r="L56">
            <v>3685259.1248709997</v>
          </cell>
          <cell r="M56">
            <v>931608.289969</v>
          </cell>
          <cell r="N56">
            <v>457984.09227799997</v>
          </cell>
        </row>
        <row r="74">
          <cell r="C74">
            <v>2267430</v>
          </cell>
          <cell r="D74">
            <v>488065</v>
          </cell>
          <cell r="E74">
            <v>4997744</v>
          </cell>
          <cell r="F74">
            <v>178901</v>
          </cell>
          <cell r="G74">
            <v>5176645</v>
          </cell>
          <cell r="H74">
            <v>19686</v>
          </cell>
          <cell r="I74">
            <v>230001</v>
          </cell>
          <cell r="J74">
            <v>655262</v>
          </cell>
          <cell r="K74">
            <v>7805144</v>
          </cell>
          <cell r="L74">
            <v>8710093</v>
          </cell>
          <cell r="M74">
            <v>1285912</v>
          </cell>
          <cell r="N74">
            <v>17928145</v>
          </cell>
        </row>
        <row r="77">
          <cell r="C77">
            <v>2388649</v>
          </cell>
          <cell r="D77">
            <v>521089</v>
          </cell>
          <cell r="E77">
            <v>5165738</v>
          </cell>
          <cell r="F77">
            <v>106956</v>
          </cell>
          <cell r="G77">
            <v>5272694</v>
          </cell>
          <cell r="H77">
            <v>19649</v>
          </cell>
          <cell r="I77">
            <v>204069</v>
          </cell>
          <cell r="J77">
            <v>696732</v>
          </cell>
          <cell r="K77">
            <v>8085848</v>
          </cell>
          <cell r="L77">
            <v>9006298</v>
          </cell>
          <cell r="M77">
            <v>1485144</v>
          </cell>
          <cell r="N77">
            <v>18673874</v>
          </cell>
        </row>
        <row r="80">
          <cell r="C80">
            <v>2644244</v>
          </cell>
          <cell r="D80">
            <v>525203</v>
          </cell>
          <cell r="E80">
            <v>5320415</v>
          </cell>
          <cell r="F80">
            <v>123323</v>
          </cell>
          <cell r="G80">
            <v>5443738</v>
          </cell>
          <cell r="H80">
            <v>20025</v>
          </cell>
          <cell r="I80">
            <v>177168.99999999997</v>
          </cell>
          <cell r="J80">
            <v>645281</v>
          </cell>
          <cell r="K80">
            <v>8334463</v>
          </cell>
          <cell r="L80">
            <v>9176938</v>
          </cell>
          <cell r="M80">
            <v>1551597</v>
          </cell>
          <cell r="N80">
            <v>19341720</v>
          </cell>
        </row>
        <row r="83">
          <cell r="B83">
            <v>2022</v>
          </cell>
          <cell r="C83">
            <v>3028954</v>
          </cell>
          <cell r="D83">
            <v>608812</v>
          </cell>
          <cell r="E83">
            <v>5531333</v>
          </cell>
          <cell r="F83">
            <v>129560</v>
          </cell>
          <cell r="G83">
            <v>5660893</v>
          </cell>
          <cell r="H83">
            <v>18565</v>
          </cell>
          <cell r="I83">
            <v>212033</v>
          </cell>
          <cell r="J83">
            <v>706088</v>
          </cell>
          <cell r="K83">
            <v>8549693</v>
          </cell>
          <cell r="L83">
            <v>9486379</v>
          </cell>
          <cell r="M83">
            <v>1642076</v>
          </cell>
          <cell r="N83">
            <v>20427114</v>
          </cell>
        </row>
        <row r="100">
          <cell r="C100">
            <v>7368646</v>
          </cell>
          <cell r="D100">
            <v>4133381</v>
          </cell>
          <cell r="E100">
            <v>1092377</v>
          </cell>
          <cell r="F100">
            <v>367500</v>
          </cell>
          <cell r="G100">
            <v>1459877</v>
          </cell>
          <cell r="H100">
            <v>490108</v>
          </cell>
          <cell r="I100">
            <v>232262</v>
          </cell>
          <cell r="J100">
            <v>722370</v>
          </cell>
          <cell r="K100">
            <v>551315</v>
          </cell>
          <cell r="L100">
            <v>3385930</v>
          </cell>
          <cell r="M100">
            <v>306626</v>
          </cell>
        </row>
        <row r="103">
          <cell r="C103">
            <v>7546014</v>
          </cell>
          <cell r="D103">
            <v>4204874</v>
          </cell>
          <cell r="E103">
            <v>1264380</v>
          </cell>
          <cell r="F103">
            <v>418286</v>
          </cell>
          <cell r="G103">
            <v>1682666</v>
          </cell>
          <cell r="H103">
            <v>545276</v>
          </cell>
          <cell r="I103">
            <v>228090</v>
          </cell>
          <cell r="J103">
            <v>773366</v>
          </cell>
          <cell r="K103">
            <v>508307</v>
          </cell>
          <cell r="L103">
            <v>3391736</v>
          </cell>
          <cell r="M103">
            <v>566911</v>
          </cell>
        </row>
        <row r="106">
          <cell r="C106">
            <v>8105024</v>
          </cell>
          <cell r="D106">
            <v>4298060</v>
          </cell>
          <cell r="E106">
            <v>1166040</v>
          </cell>
          <cell r="F106">
            <v>369081</v>
          </cell>
          <cell r="G106">
            <v>1535121</v>
          </cell>
          <cell r="H106">
            <v>529258</v>
          </cell>
          <cell r="I106">
            <v>287810</v>
          </cell>
          <cell r="J106">
            <v>817068</v>
          </cell>
          <cell r="K106">
            <v>414091</v>
          </cell>
          <cell r="L106">
            <v>3460912</v>
          </cell>
          <cell r="M106">
            <v>711444</v>
          </cell>
        </row>
        <row r="109">
          <cell r="C109">
            <v>8715066</v>
          </cell>
          <cell r="D109">
            <v>4517658</v>
          </cell>
          <cell r="E109">
            <v>1106348</v>
          </cell>
          <cell r="F109">
            <v>386804</v>
          </cell>
          <cell r="G109">
            <v>1493152</v>
          </cell>
          <cell r="H109">
            <v>653479</v>
          </cell>
          <cell r="I109">
            <v>259712</v>
          </cell>
          <cell r="J109">
            <v>913191</v>
          </cell>
          <cell r="K109">
            <v>459951</v>
          </cell>
          <cell r="L109">
            <v>3389472</v>
          </cell>
          <cell r="M109">
            <v>938624</v>
          </cell>
        </row>
        <row r="129">
          <cell r="C129">
            <v>6798</v>
          </cell>
          <cell r="D129">
            <v>26515</v>
          </cell>
          <cell r="E129">
            <v>259</v>
          </cell>
          <cell r="F129">
            <v>34</v>
          </cell>
          <cell r="G129">
            <v>168896</v>
          </cell>
          <cell r="H129">
            <v>168930</v>
          </cell>
          <cell r="I129">
            <v>2119</v>
          </cell>
          <cell r="J129">
            <v>34</v>
          </cell>
          <cell r="K129">
            <v>321711</v>
          </cell>
          <cell r="L129">
            <v>323864</v>
          </cell>
          <cell r="M129">
            <v>78450</v>
          </cell>
          <cell r="N129">
            <v>604816</v>
          </cell>
        </row>
        <row r="132">
          <cell r="C132">
            <v>3545</v>
          </cell>
          <cell r="D132">
            <v>27114</v>
          </cell>
          <cell r="E132">
            <v>382</v>
          </cell>
          <cell r="F132">
            <v>1170</v>
          </cell>
          <cell r="G132">
            <v>164235</v>
          </cell>
          <cell r="H132">
            <v>165405</v>
          </cell>
          <cell r="I132">
            <v>2572</v>
          </cell>
          <cell r="J132">
            <v>41</v>
          </cell>
          <cell r="K132">
            <v>324278</v>
          </cell>
          <cell r="L132">
            <v>326891</v>
          </cell>
          <cell r="M132">
            <v>78577</v>
          </cell>
          <cell r="N132">
            <v>601914</v>
          </cell>
        </row>
        <row r="135">
          <cell r="C135">
            <v>5484</v>
          </cell>
          <cell r="D135">
            <v>31970</v>
          </cell>
          <cell r="E135">
            <v>310</v>
          </cell>
          <cell r="F135">
            <v>34</v>
          </cell>
          <cell r="G135">
            <v>165901</v>
          </cell>
          <cell r="H135">
            <v>165935</v>
          </cell>
          <cell r="I135">
            <v>1825</v>
          </cell>
          <cell r="J135">
            <v>41</v>
          </cell>
          <cell r="K135">
            <v>312182</v>
          </cell>
          <cell r="L135">
            <v>314048</v>
          </cell>
          <cell r="M135">
            <v>80898</v>
          </cell>
          <cell r="N135">
            <v>598645</v>
          </cell>
        </row>
        <row r="138">
          <cell r="C138">
            <v>1968</v>
          </cell>
          <cell r="D138">
            <v>38121</v>
          </cell>
          <cell r="E138">
            <v>1338</v>
          </cell>
          <cell r="F138">
            <v>34</v>
          </cell>
          <cell r="G138">
            <v>174078</v>
          </cell>
          <cell r="H138">
            <v>174112</v>
          </cell>
          <cell r="I138">
            <v>1558</v>
          </cell>
          <cell r="J138">
            <v>41</v>
          </cell>
          <cell r="K138">
            <v>314737</v>
          </cell>
          <cell r="L138">
            <v>316336</v>
          </cell>
          <cell r="M138">
            <v>76571</v>
          </cell>
          <cell r="N138">
            <v>608446</v>
          </cell>
        </row>
        <row r="154">
          <cell r="C154">
            <v>46199</v>
          </cell>
          <cell r="D154">
            <v>40174</v>
          </cell>
          <cell r="E154">
            <v>8102</v>
          </cell>
          <cell r="F154">
            <v>22021</v>
          </cell>
          <cell r="G154">
            <v>30123</v>
          </cell>
          <cell r="H154">
            <v>177</v>
          </cell>
          <cell r="I154">
            <v>690</v>
          </cell>
          <cell r="J154">
            <v>867</v>
          </cell>
          <cell r="K154">
            <v>0</v>
          </cell>
          <cell r="L154">
            <v>19686</v>
          </cell>
          <cell r="M154">
            <v>395797</v>
          </cell>
          <cell r="N154">
            <v>71970</v>
          </cell>
        </row>
        <row r="157">
          <cell r="C157">
            <v>48200</v>
          </cell>
          <cell r="D157">
            <v>40979</v>
          </cell>
          <cell r="E157">
            <v>8102</v>
          </cell>
          <cell r="F157">
            <v>22210</v>
          </cell>
          <cell r="G157">
            <v>30312</v>
          </cell>
          <cell r="H157">
            <v>157</v>
          </cell>
          <cell r="I157">
            <v>591</v>
          </cell>
          <cell r="J157">
            <v>748</v>
          </cell>
          <cell r="K157">
            <v>0</v>
          </cell>
          <cell r="L157">
            <v>19649</v>
          </cell>
          <cell r="M157">
            <v>394977</v>
          </cell>
          <cell r="N157">
            <v>67049</v>
          </cell>
        </row>
        <row r="160">
          <cell r="C160">
            <v>49150</v>
          </cell>
          <cell r="D160">
            <v>41124</v>
          </cell>
          <cell r="E160">
            <v>8102</v>
          </cell>
          <cell r="F160">
            <v>21886</v>
          </cell>
          <cell r="G160">
            <v>29988</v>
          </cell>
          <cell r="H160">
            <v>152</v>
          </cell>
          <cell r="I160">
            <v>493</v>
          </cell>
          <cell r="J160">
            <v>645</v>
          </cell>
          <cell r="K160">
            <v>0</v>
          </cell>
          <cell r="L160">
            <v>20025</v>
          </cell>
          <cell r="M160">
            <v>384527</v>
          </cell>
          <cell r="N160">
            <v>73186</v>
          </cell>
        </row>
        <row r="163">
          <cell r="C163">
            <v>49436</v>
          </cell>
          <cell r="D163">
            <v>41525</v>
          </cell>
          <cell r="E163">
            <v>8102</v>
          </cell>
          <cell r="F163">
            <v>21748</v>
          </cell>
          <cell r="G163">
            <v>29850</v>
          </cell>
          <cell r="H163">
            <v>152</v>
          </cell>
          <cell r="I163">
            <v>493</v>
          </cell>
          <cell r="J163">
            <v>645</v>
          </cell>
          <cell r="K163">
            <v>0</v>
          </cell>
          <cell r="L163">
            <v>18565</v>
          </cell>
          <cell r="M163">
            <v>393334</v>
          </cell>
          <cell r="N163">
            <v>75091</v>
          </cell>
        </row>
        <row r="215">
          <cell r="C215">
            <v>3560882</v>
          </cell>
          <cell r="D215">
            <v>229734.291405</v>
          </cell>
          <cell r="E215">
            <v>7337294</v>
          </cell>
          <cell r="F215">
            <v>4837</v>
          </cell>
          <cell r="G215">
            <v>46199</v>
          </cell>
          <cell r="H215">
            <v>7618064.291405</v>
          </cell>
          <cell r="I215">
            <v>11178946.291405</v>
          </cell>
          <cell r="J215">
            <v>4133381</v>
          </cell>
          <cell r="K215">
            <v>40174</v>
          </cell>
          <cell r="L215">
            <v>4173555</v>
          </cell>
          <cell r="M215">
            <v>15352501.291405</v>
          </cell>
          <cell r="N215">
            <v>4674608.874399</v>
          </cell>
          <cell r="O215">
            <v>0</v>
          </cell>
          <cell r="P215">
            <v>-1088472.4203630001</v>
          </cell>
        </row>
        <row r="218">
          <cell r="C218">
            <v>3609907</v>
          </cell>
          <cell r="D218">
            <v>258239.383179</v>
          </cell>
          <cell r="E218">
            <v>7514063</v>
          </cell>
          <cell r="F218">
            <v>4837</v>
          </cell>
          <cell r="G218">
            <v>48200</v>
          </cell>
          <cell r="H218">
            <v>7825339.383179</v>
          </cell>
          <cell r="I218">
            <v>11435246.383179</v>
          </cell>
          <cell r="J218">
            <v>4204874</v>
          </cell>
          <cell r="K218">
            <v>40979</v>
          </cell>
          <cell r="L218">
            <v>4245853</v>
          </cell>
          <cell r="M218">
            <v>15681099.383179</v>
          </cell>
          <cell r="N218">
            <v>4660258.685973</v>
          </cell>
          <cell r="O218">
            <v>0</v>
          </cell>
          <cell r="P218">
            <v>-1017921.0679761786</v>
          </cell>
        </row>
        <row r="221">
          <cell r="C221">
            <v>3682037</v>
          </cell>
          <cell r="D221">
            <v>273520.833179</v>
          </cell>
          <cell r="E221">
            <v>8068217</v>
          </cell>
          <cell r="F221">
            <v>4837</v>
          </cell>
          <cell r="G221">
            <v>49150</v>
          </cell>
          <cell r="H221">
            <v>8395724.833179</v>
          </cell>
          <cell r="I221">
            <v>12077761.833179</v>
          </cell>
          <cell r="J221">
            <v>4298060</v>
          </cell>
          <cell r="K221">
            <v>41124</v>
          </cell>
          <cell r="L221">
            <v>4339184</v>
          </cell>
          <cell r="M221">
            <v>16416945.833179</v>
          </cell>
          <cell r="N221">
            <v>4786291.3871720005</v>
          </cell>
          <cell r="O221">
            <v>0</v>
          </cell>
          <cell r="P221">
            <v>-996309.5411839999</v>
          </cell>
        </row>
        <row r="224">
          <cell r="C224">
            <v>3842198</v>
          </cell>
          <cell r="D224">
            <v>287807.924304</v>
          </cell>
          <cell r="E224">
            <v>8672108</v>
          </cell>
          <cell r="F224">
            <v>4837</v>
          </cell>
          <cell r="G224">
            <v>49436</v>
          </cell>
          <cell r="H224">
            <v>9014188.924304</v>
          </cell>
          <cell r="I224">
            <v>12856386.924304</v>
          </cell>
          <cell r="J224">
            <v>4517658</v>
          </cell>
          <cell r="K224">
            <v>41525</v>
          </cell>
          <cell r="L224">
            <v>4559183</v>
          </cell>
          <cell r="M224">
            <v>17415569.924304</v>
          </cell>
          <cell r="N224">
            <v>4714414.289969</v>
          </cell>
          <cell r="O224">
            <v>0</v>
          </cell>
          <cell r="P224">
            <v>-767800.86329951</v>
          </cell>
        </row>
        <row r="240">
          <cell r="C240">
            <v>232103.673508</v>
          </cell>
          <cell r="D240">
            <v>372290.030432</v>
          </cell>
          <cell r="E240">
            <v>39100</v>
          </cell>
          <cell r="F240">
            <v>3897724.088422</v>
          </cell>
          <cell r="G240">
            <v>340862.6477960001</v>
          </cell>
          <cell r="I240">
            <v>4882080.440158</v>
          </cell>
          <cell r="J240">
            <v>488324</v>
          </cell>
          <cell r="K240">
            <v>1943157</v>
          </cell>
          <cell r="M240">
            <v>0</v>
          </cell>
          <cell r="N240">
            <v>1324691.261129</v>
          </cell>
          <cell r="O240">
            <v>3267848.261129</v>
          </cell>
          <cell r="P240">
            <v>4944</v>
          </cell>
          <cell r="Q240">
            <v>718293</v>
          </cell>
          <cell r="R240">
            <v>723237</v>
          </cell>
          <cell r="S240">
            <v>1379319.179029</v>
          </cell>
        </row>
        <row r="243">
          <cell r="C243">
            <v>229555.488807</v>
          </cell>
          <cell r="D243">
            <v>354082.4595838214</v>
          </cell>
          <cell r="E243">
            <v>40273</v>
          </cell>
          <cell r="F243">
            <v>4614811.73096</v>
          </cell>
          <cell r="G243">
            <v>371234.69550900004</v>
          </cell>
          <cell r="I243">
            <v>5609957.374859821</v>
          </cell>
          <cell r="J243">
            <v>521471</v>
          </cell>
          <cell r="K243">
            <v>2167126</v>
          </cell>
          <cell r="M243">
            <v>0</v>
          </cell>
          <cell r="N243">
            <v>1365299.8515219998</v>
          </cell>
          <cell r="O243">
            <v>3532425.8515219996</v>
          </cell>
          <cell r="P243">
            <v>4944</v>
          </cell>
          <cell r="Q243">
            <v>769170</v>
          </cell>
          <cell r="R243">
            <v>774114</v>
          </cell>
          <cell r="S243">
            <v>1824888.5233378215</v>
          </cell>
        </row>
        <row r="246">
          <cell r="C246">
            <v>226155.106992</v>
          </cell>
          <cell r="D246">
            <v>359848.9315740001</v>
          </cell>
          <cell r="E246">
            <v>41366</v>
          </cell>
          <cell r="F246">
            <v>5363100.089026</v>
          </cell>
          <cell r="G246">
            <v>118403.29225200001</v>
          </cell>
          <cell r="I246">
            <v>6108873.419844001</v>
          </cell>
          <cell r="J246">
            <v>525513</v>
          </cell>
          <cell r="K246">
            <v>2270540</v>
          </cell>
          <cell r="M246">
            <v>0</v>
          </cell>
          <cell r="N246">
            <v>1416255.2165899999</v>
          </cell>
          <cell r="O246">
            <v>3686795.21659</v>
          </cell>
          <cell r="P246">
            <v>4944</v>
          </cell>
          <cell r="Q246">
            <v>812769</v>
          </cell>
          <cell r="R246">
            <v>817713</v>
          </cell>
          <cell r="S246">
            <v>2129878.2032540003</v>
          </cell>
        </row>
        <row r="249">
          <cell r="C249">
            <v>224267.229654</v>
          </cell>
          <cell r="D249">
            <v>276002.06934949005</v>
          </cell>
          <cell r="E249">
            <v>39472</v>
          </cell>
          <cell r="F249">
            <v>5574308.048704</v>
          </cell>
          <cell r="G249">
            <v>737254.1107719999</v>
          </cell>
          <cell r="I249">
            <v>6851303.45847949</v>
          </cell>
          <cell r="J249">
            <v>610150</v>
          </cell>
          <cell r="K249">
            <v>2240381</v>
          </cell>
          <cell r="M249">
            <v>0</v>
          </cell>
          <cell r="N249">
            <v>1444878.124871</v>
          </cell>
          <cell r="O249">
            <v>3685259.1248709997</v>
          </cell>
          <cell r="P249">
            <v>4944</v>
          </cell>
          <cell r="Q249">
            <v>908892</v>
          </cell>
          <cell r="R249">
            <v>913836</v>
          </cell>
          <cell r="S249">
            <v>2862358.3336084904</v>
          </cell>
        </row>
        <row r="267">
          <cell r="C267">
            <v>281732.56134899997</v>
          </cell>
          <cell r="D267">
            <v>121437</v>
          </cell>
          <cell r="E267">
            <v>2783408</v>
          </cell>
          <cell r="F267">
            <v>3186577.561349</v>
          </cell>
          <cell r="G267">
            <v>109302</v>
          </cell>
          <cell r="H267">
            <v>1296683.106774</v>
          </cell>
          <cell r="I267">
            <v>1405985.106774</v>
          </cell>
          <cell r="J267">
            <v>1780592.4545749999</v>
          </cell>
          <cell r="M267">
            <v>2752925</v>
          </cell>
          <cell r="N267">
            <v>3979298</v>
          </cell>
          <cell r="O267">
            <v>4944</v>
          </cell>
          <cell r="P267">
            <v>1361333</v>
          </cell>
          <cell r="Q267">
            <v>5345575</v>
          </cell>
          <cell r="R267">
            <v>1490000</v>
          </cell>
          <cell r="S267">
            <v>3855575</v>
          </cell>
          <cell r="T267">
            <v>8389092.454575</v>
          </cell>
        </row>
        <row r="270">
          <cell r="C270">
            <v>319978.074404</v>
          </cell>
          <cell r="D270">
            <v>107656</v>
          </cell>
          <cell r="E270">
            <v>2770015</v>
          </cell>
          <cell r="F270">
            <v>3197649.074404</v>
          </cell>
          <cell r="G270">
            <v>116172</v>
          </cell>
          <cell r="H270">
            <v>1809523.106774</v>
          </cell>
          <cell r="I270">
            <v>1925695.106774</v>
          </cell>
          <cell r="J270">
            <v>1271953.9676299999</v>
          </cell>
          <cell r="M270">
            <v>3029638</v>
          </cell>
          <cell r="N270">
            <v>4199216</v>
          </cell>
          <cell r="O270">
            <v>4944</v>
          </cell>
          <cell r="P270">
            <v>1235075</v>
          </cell>
          <cell r="Q270">
            <v>5439235</v>
          </cell>
          <cell r="R270">
            <v>1712978</v>
          </cell>
          <cell r="S270">
            <v>3726257</v>
          </cell>
          <cell r="T270">
            <v>8027848.96763</v>
          </cell>
        </row>
        <row r="273">
          <cell r="C273">
            <v>307558.16000599996</v>
          </cell>
          <cell r="D273">
            <v>105736</v>
          </cell>
          <cell r="E273">
            <v>2770015</v>
          </cell>
          <cell r="F273">
            <v>3183309.1600059997</v>
          </cell>
          <cell r="G273">
            <v>122965</v>
          </cell>
          <cell r="H273">
            <v>1800224.106774</v>
          </cell>
          <cell r="I273">
            <v>1923189.106774</v>
          </cell>
          <cell r="J273">
            <v>1260120.0532319997</v>
          </cell>
          <cell r="M273">
            <v>3156435</v>
          </cell>
          <cell r="N273">
            <v>4402968</v>
          </cell>
          <cell r="O273">
            <v>4944</v>
          </cell>
          <cell r="P273">
            <v>1201761</v>
          </cell>
          <cell r="Q273">
            <v>5609673</v>
          </cell>
          <cell r="R273">
            <v>1565109</v>
          </cell>
          <cell r="S273">
            <v>4044564</v>
          </cell>
          <cell r="T273">
            <v>8461119.053232</v>
          </cell>
        </row>
        <row r="276">
          <cell r="C276">
            <v>308940.145882</v>
          </cell>
          <cell r="D276">
            <v>100503</v>
          </cell>
          <cell r="E276">
            <v>2770015</v>
          </cell>
          <cell r="F276">
            <v>3179458.145882</v>
          </cell>
          <cell r="G276">
            <v>111095</v>
          </cell>
          <cell r="H276">
            <v>1950269.106774</v>
          </cell>
          <cell r="I276">
            <v>2061364.106774</v>
          </cell>
          <cell r="J276">
            <v>1118094.0391080002</v>
          </cell>
          <cell r="M276">
            <v>3154977</v>
          </cell>
          <cell r="N276">
            <v>4614798</v>
          </cell>
          <cell r="O276">
            <v>4944</v>
          </cell>
          <cell r="P276">
            <v>1215263</v>
          </cell>
          <cell r="Q276">
            <v>5835005</v>
          </cell>
          <cell r="R276">
            <v>1523002</v>
          </cell>
          <cell r="S276">
            <v>4312003</v>
          </cell>
          <cell r="T276">
            <v>8585074.039108</v>
          </cell>
        </row>
        <row r="295">
          <cell r="H295">
            <v>1296683.106774</v>
          </cell>
          <cell r="I295">
            <v>1405985.106774</v>
          </cell>
          <cell r="J295">
            <v>1780592.4545749999</v>
          </cell>
          <cell r="M295">
            <v>2752925</v>
          </cell>
          <cell r="N295">
            <v>5345575</v>
          </cell>
          <cell r="O295">
            <v>1490000</v>
          </cell>
          <cell r="P295">
            <v>3855575</v>
          </cell>
          <cell r="Q295">
            <v>8389092.454575</v>
          </cell>
        </row>
        <row r="298">
          <cell r="H298">
            <v>1809523.106774</v>
          </cell>
          <cell r="I298">
            <v>1925695.106774</v>
          </cell>
          <cell r="J298">
            <v>1271953.9676299999</v>
          </cell>
          <cell r="M298">
            <v>3029638</v>
          </cell>
          <cell r="N298">
            <v>5439235</v>
          </cell>
          <cell r="O298">
            <v>1712978</v>
          </cell>
          <cell r="P298">
            <v>3726257</v>
          </cell>
          <cell r="Q298">
            <v>8027848.96763</v>
          </cell>
        </row>
        <row r="301">
          <cell r="H301">
            <v>1800224.106774</v>
          </cell>
          <cell r="I301">
            <v>1923189.106774</v>
          </cell>
          <cell r="J301">
            <v>1260120.0532319997</v>
          </cell>
          <cell r="M301">
            <v>3156435</v>
          </cell>
          <cell r="N301">
            <v>5609673</v>
          </cell>
          <cell r="O301">
            <v>1565109</v>
          </cell>
          <cell r="P301">
            <v>4044564</v>
          </cell>
          <cell r="Q301">
            <v>8461119.053232</v>
          </cell>
        </row>
        <row r="304">
          <cell r="H304">
            <v>1950269.106774</v>
          </cell>
          <cell r="I304">
            <v>2061364.106774</v>
          </cell>
          <cell r="J304">
            <v>1118094.0391080002</v>
          </cell>
          <cell r="M304">
            <v>3154977</v>
          </cell>
          <cell r="N304">
            <v>5835005</v>
          </cell>
          <cell r="O304">
            <v>1523002</v>
          </cell>
          <cell r="P304">
            <v>4312003</v>
          </cell>
          <cell r="Q304">
            <v>8585074.039108</v>
          </cell>
        </row>
        <row r="321">
          <cell r="C321">
            <v>36628</v>
          </cell>
          <cell r="D321">
            <v>4947532</v>
          </cell>
          <cell r="E321">
            <v>4984160</v>
          </cell>
          <cell r="F321">
            <v>285</v>
          </cell>
          <cell r="G321">
            <v>3904001.111837</v>
          </cell>
          <cell r="H321">
            <v>3904286.111837</v>
          </cell>
          <cell r="I321">
            <v>281781</v>
          </cell>
          <cell r="J321">
            <v>9170227.111837</v>
          </cell>
          <cell r="K321">
            <v>17</v>
          </cell>
          <cell r="L321">
            <v>8135</v>
          </cell>
          <cell r="M321">
            <v>379924.111837</v>
          </cell>
          <cell r="N321">
            <v>388076.111837</v>
          </cell>
          <cell r="O321">
            <v>655296</v>
          </cell>
          <cell r="P321">
            <v>8126855</v>
          </cell>
          <cell r="Q321">
            <v>9170227.111837</v>
          </cell>
          <cell r="R321">
            <v>548073</v>
          </cell>
          <cell r="S321">
            <v>0</v>
          </cell>
          <cell r="T321">
            <v>3242</v>
          </cell>
          <cell r="U321">
            <v>0</v>
          </cell>
          <cell r="V321">
            <v>551315</v>
          </cell>
        </row>
        <row r="324">
          <cell r="C324">
            <v>32451</v>
          </cell>
          <cell r="D324">
            <v>5036900</v>
          </cell>
          <cell r="E324">
            <v>5069351</v>
          </cell>
          <cell r="F324">
            <v>277</v>
          </cell>
          <cell r="G324">
            <v>4114361.510208</v>
          </cell>
          <cell r="H324">
            <v>4114638.510208</v>
          </cell>
          <cell r="I324">
            <v>287845</v>
          </cell>
          <cell r="J324">
            <v>9471834.510208</v>
          </cell>
          <cell r="K324">
            <v>18</v>
          </cell>
          <cell r="L324">
            <v>5317</v>
          </cell>
          <cell r="M324">
            <v>359600.510208</v>
          </cell>
          <cell r="N324">
            <v>364935.510208</v>
          </cell>
          <cell r="O324">
            <v>696773</v>
          </cell>
          <cell r="P324">
            <v>8410126</v>
          </cell>
          <cell r="Q324">
            <v>9471834.510208</v>
          </cell>
          <cell r="R324">
            <v>505223</v>
          </cell>
          <cell r="S324">
            <v>0</v>
          </cell>
          <cell r="T324">
            <v>3084</v>
          </cell>
          <cell r="U324">
            <v>0</v>
          </cell>
          <cell r="V324">
            <v>508307</v>
          </cell>
        </row>
        <row r="327">
          <cell r="C327">
            <v>53840</v>
          </cell>
          <cell r="D327">
            <v>5043142</v>
          </cell>
          <cell r="E327">
            <v>5096982</v>
          </cell>
          <cell r="F327">
            <v>266</v>
          </cell>
          <cell r="G327">
            <v>4229241.422681</v>
          </cell>
          <cell r="H327">
            <v>4229507.422681</v>
          </cell>
          <cell r="I327">
            <v>289441</v>
          </cell>
          <cell r="J327">
            <v>9615930.422681</v>
          </cell>
          <cell r="K327">
            <v>23</v>
          </cell>
          <cell r="L327">
            <v>4338</v>
          </cell>
          <cell r="M327">
            <v>319602.42268099997</v>
          </cell>
          <cell r="N327">
            <v>323963.42268099997</v>
          </cell>
          <cell r="O327">
            <v>645322</v>
          </cell>
          <cell r="P327">
            <v>8646645</v>
          </cell>
          <cell r="Q327">
            <v>9615930.422681</v>
          </cell>
          <cell r="R327">
            <v>411165</v>
          </cell>
          <cell r="S327">
            <v>0</v>
          </cell>
          <cell r="T327">
            <v>2925</v>
          </cell>
          <cell r="U327">
            <v>0</v>
          </cell>
          <cell r="V327">
            <v>414090</v>
          </cell>
        </row>
        <row r="330">
          <cell r="C330">
            <v>29473</v>
          </cell>
          <cell r="D330">
            <v>5288466</v>
          </cell>
          <cell r="E330">
            <v>5317939</v>
          </cell>
          <cell r="F330">
            <v>253</v>
          </cell>
          <cell r="G330">
            <v>4294813.978257</v>
          </cell>
          <cell r="H330">
            <v>4295066.978257</v>
          </cell>
          <cell r="I330">
            <v>301745</v>
          </cell>
          <cell r="J330">
            <v>9914750.978257</v>
          </cell>
          <cell r="K330">
            <v>25</v>
          </cell>
          <cell r="L330">
            <v>7591</v>
          </cell>
          <cell r="M330">
            <v>336575.978257</v>
          </cell>
          <cell r="N330">
            <v>344191.978257</v>
          </cell>
          <cell r="O330">
            <v>706129</v>
          </cell>
          <cell r="P330">
            <v>8864430</v>
          </cell>
          <cell r="Q330">
            <v>9914750.978257</v>
          </cell>
          <cell r="R330">
            <v>457185</v>
          </cell>
          <cell r="S330">
            <v>0</v>
          </cell>
          <cell r="T330">
            <v>2765</v>
          </cell>
          <cell r="U330">
            <v>0</v>
          </cell>
          <cell r="V330">
            <v>459950</v>
          </cell>
        </row>
        <row r="347">
          <cell r="C347">
            <v>36299</v>
          </cell>
          <cell r="D347">
            <v>198196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73256</v>
          </cell>
          <cell r="J347">
            <v>0</v>
          </cell>
          <cell r="K347">
            <v>116125</v>
          </cell>
          <cell r="L347">
            <v>189381</v>
          </cell>
          <cell r="M347">
            <v>-163005</v>
          </cell>
          <cell r="N347">
            <v>260871</v>
          </cell>
        </row>
        <row r="350">
          <cell r="C350">
            <v>34456</v>
          </cell>
          <cell r="D350">
            <v>191707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76709</v>
          </cell>
          <cell r="J350">
            <v>0</v>
          </cell>
          <cell r="K350">
            <v>113216</v>
          </cell>
          <cell r="L350">
            <v>189925</v>
          </cell>
          <cell r="M350">
            <v>-153203</v>
          </cell>
          <cell r="N350">
            <v>262885</v>
          </cell>
        </row>
        <row r="353">
          <cell r="C353">
            <v>25995</v>
          </cell>
          <cell r="D353">
            <v>234985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100275</v>
          </cell>
          <cell r="J353">
            <v>0</v>
          </cell>
          <cell r="K353">
            <v>-64671</v>
          </cell>
          <cell r="L353">
            <v>35604</v>
          </cell>
          <cell r="M353">
            <v>-218154</v>
          </cell>
          <cell r="N353">
            <v>78430</v>
          </cell>
        </row>
        <row r="356">
          <cell r="C356">
            <v>26096</v>
          </cell>
          <cell r="D356">
            <v>214883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96104</v>
          </cell>
          <cell r="J356">
            <v>0</v>
          </cell>
          <cell r="K356">
            <v>-62311</v>
          </cell>
          <cell r="L356">
            <v>33793</v>
          </cell>
          <cell r="M356">
            <v>-199526</v>
          </cell>
          <cell r="N356">
            <v>75246</v>
          </cell>
        </row>
        <row r="369">
          <cell r="C369">
            <v>52306</v>
          </cell>
          <cell r="D369">
            <v>130729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8135</v>
          </cell>
          <cell r="L369">
            <v>0</v>
          </cell>
          <cell r="M369">
            <v>69996</v>
          </cell>
          <cell r="N369">
            <v>-295</v>
          </cell>
        </row>
        <row r="372">
          <cell r="C372">
            <v>55563</v>
          </cell>
          <cell r="D372">
            <v>133687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5302</v>
          </cell>
          <cell r="L372">
            <v>0</v>
          </cell>
          <cell r="M372">
            <v>64326</v>
          </cell>
          <cell r="N372">
            <v>4007</v>
          </cell>
        </row>
        <row r="375">
          <cell r="C375">
            <v>2942</v>
          </cell>
          <cell r="D375">
            <v>-1638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4338</v>
          </cell>
          <cell r="L375">
            <v>0</v>
          </cell>
          <cell r="M375">
            <v>66301</v>
          </cell>
          <cell r="N375">
            <v>6487</v>
          </cell>
        </row>
        <row r="378">
          <cell r="C378">
            <v>3543</v>
          </cell>
          <cell r="D378">
            <v>-2421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7591</v>
          </cell>
          <cell r="L378">
            <v>0</v>
          </cell>
          <cell r="M378">
            <v>66457</v>
          </cell>
          <cell r="N378">
            <v>76</v>
          </cell>
        </row>
        <row r="406">
          <cell r="C406">
            <v>1379319.179029</v>
          </cell>
          <cell r="D406">
            <v>8464954.454575</v>
          </cell>
          <cell r="E406">
            <v>-75862</v>
          </cell>
          <cell r="F406">
            <v>8389092.454575</v>
          </cell>
          <cell r="G406">
            <v>453197.111837</v>
          </cell>
          <cell r="H406">
            <v>655296</v>
          </cell>
          <cell r="I406">
            <v>8242980</v>
          </cell>
          <cell r="J406">
            <v>9351473.111837</v>
          </cell>
          <cell r="K406">
            <v>17740565.566412</v>
          </cell>
          <cell r="L406">
            <v>19119884.745441</v>
          </cell>
        </row>
        <row r="409">
          <cell r="C409">
            <v>1824888.5233378215</v>
          </cell>
          <cell r="D409">
            <v>8230495.96763</v>
          </cell>
          <cell r="E409">
            <v>-202647</v>
          </cell>
          <cell r="F409">
            <v>8027848.96763</v>
          </cell>
          <cell r="G409">
            <v>436327.510208</v>
          </cell>
          <cell r="H409">
            <v>696773</v>
          </cell>
          <cell r="I409">
            <v>8523342</v>
          </cell>
          <cell r="J409">
            <v>9656442.510208</v>
          </cell>
          <cell r="K409">
            <v>17684291.477838</v>
          </cell>
          <cell r="L409">
            <v>19509180.00117582</v>
          </cell>
        </row>
        <row r="412">
          <cell r="C412">
            <v>2129878.2032540003</v>
          </cell>
          <cell r="D412">
            <v>8596346.053232</v>
          </cell>
          <cell r="E412">
            <v>-135227</v>
          </cell>
          <cell r="F412">
            <v>8461119.053232</v>
          </cell>
          <cell r="G412">
            <v>419900.42268099997</v>
          </cell>
          <cell r="H412">
            <v>645322</v>
          </cell>
          <cell r="I412">
            <v>8581974</v>
          </cell>
          <cell r="J412">
            <v>9647196.422681</v>
          </cell>
          <cell r="K412">
            <v>18108315.475913</v>
          </cell>
          <cell r="L412">
            <v>20238193.679167</v>
          </cell>
        </row>
        <row r="415">
          <cell r="C415">
            <v>2862358.3336084904</v>
          </cell>
          <cell r="D415">
            <v>8721663.039108</v>
          </cell>
          <cell r="E415">
            <v>-136589</v>
          </cell>
          <cell r="F415">
            <v>8585074.039108</v>
          </cell>
          <cell r="G415">
            <v>432704.978257</v>
          </cell>
          <cell r="H415">
            <v>706129</v>
          </cell>
          <cell r="I415">
            <v>8802119</v>
          </cell>
          <cell r="J415">
            <v>9940952.978257</v>
          </cell>
          <cell r="K415">
            <v>18526027.017365</v>
          </cell>
          <cell r="L415">
            <v>21388385.35097349</v>
          </cell>
        </row>
        <row r="436">
          <cell r="C436">
            <v>3548370</v>
          </cell>
          <cell r="D436">
            <v>205947.291405</v>
          </cell>
          <cell r="E436">
            <v>7139106</v>
          </cell>
          <cell r="F436">
            <v>4837</v>
          </cell>
          <cell r="G436">
            <v>46199</v>
          </cell>
          <cell r="H436">
            <v>52306</v>
          </cell>
          <cell r="I436">
            <v>7448395.291405</v>
          </cell>
          <cell r="J436">
            <v>10996765.291405</v>
          </cell>
          <cell r="K436">
            <v>4133373</v>
          </cell>
          <cell r="L436">
            <v>40174</v>
          </cell>
          <cell r="M436">
            <v>130729</v>
          </cell>
          <cell r="N436">
            <v>4304276</v>
          </cell>
          <cell r="O436">
            <v>15301041.291405</v>
          </cell>
          <cell r="P436">
            <v>4744604.874399</v>
          </cell>
          <cell r="Q436">
            <v>-925762.420363</v>
          </cell>
        </row>
        <row r="439">
          <cell r="C439">
            <v>3597173</v>
          </cell>
          <cell r="D439">
            <v>236517.383179</v>
          </cell>
          <cell r="E439">
            <v>7322364</v>
          </cell>
          <cell r="F439">
            <v>4837</v>
          </cell>
          <cell r="G439">
            <v>48200</v>
          </cell>
          <cell r="H439">
            <v>55563</v>
          </cell>
          <cell r="I439">
            <v>7667481.383179</v>
          </cell>
          <cell r="J439">
            <v>11264654.383179</v>
          </cell>
          <cell r="K439">
            <v>4204866</v>
          </cell>
          <cell r="L439">
            <v>40979</v>
          </cell>
          <cell r="M439">
            <v>133687</v>
          </cell>
          <cell r="N439">
            <v>4379532</v>
          </cell>
          <cell r="O439">
            <v>15644186.383179</v>
          </cell>
          <cell r="P439">
            <v>4724584.685973</v>
          </cell>
          <cell r="Q439">
            <v>-859590.0679761786</v>
          </cell>
        </row>
        <row r="442">
          <cell r="C442">
            <v>3681805</v>
          </cell>
          <cell r="D442">
            <v>247757.833179</v>
          </cell>
          <cell r="E442">
            <v>7833248</v>
          </cell>
          <cell r="F442">
            <v>4837</v>
          </cell>
          <cell r="G442">
            <v>47600</v>
          </cell>
          <cell r="H442">
            <v>2942</v>
          </cell>
          <cell r="I442">
            <v>8136384.833179</v>
          </cell>
          <cell r="J442">
            <v>11818189.833179</v>
          </cell>
          <cell r="K442">
            <v>4298044</v>
          </cell>
          <cell r="L442">
            <v>41124</v>
          </cell>
          <cell r="M442">
            <v>-1638</v>
          </cell>
          <cell r="N442">
            <v>4337530</v>
          </cell>
          <cell r="O442">
            <v>16155719.833179</v>
          </cell>
          <cell r="P442">
            <v>4852592.3871720005</v>
          </cell>
          <cell r="Q442">
            <v>-769768.5411839999</v>
          </cell>
        </row>
        <row r="445">
          <cell r="C445">
            <v>3839776</v>
          </cell>
          <cell r="D445">
            <v>264133.924304</v>
          </cell>
          <cell r="E445">
            <v>8483233</v>
          </cell>
          <cell r="F445">
            <v>4837</v>
          </cell>
          <cell r="G445">
            <v>47886</v>
          </cell>
          <cell r="H445">
            <v>3543</v>
          </cell>
          <cell r="I445">
            <v>8803632.924304</v>
          </cell>
          <cell r="J445">
            <v>12643408.924304</v>
          </cell>
          <cell r="K445">
            <v>4491650</v>
          </cell>
          <cell r="L445">
            <v>41525</v>
          </cell>
          <cell r="M445">
            <v>-2421</v>
          </cell>
          <cell r="N445">
            <v>4530754</v>
          </cell>
          <cell r="O445">
            <v>17174162.924304</v>
          </cell>
          <cell r="P445">
            <v>4780871.289969</v>
          </cell>
          <cell r="Q445">
            <v>-566648.86329951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4"/>
    </sheetNames>
    <sheetDataSet>
      <sheetData sheetId="0">
        <row r="29">
          <cell r="B29">
            <v>2014</v>
          </cell>
          <cell r="C29">
            <v>8387471</v>
          </cell>
          <cell r="D29">
            <v>1349432</v>
          </cell>
          <cell r="E29">
            <v>83867</v>
          </cell>
          <cell r="F29">
            <v>1433299</v>
          </cell>
          <cell r="G29">
            <v>80031</v>
          </cell>
          <cell r="H29">
            <v>0</v>
          </cell>
          <cell r="I29">
            <v>0</v>
          </cell>
          <cell r="J29">
            <v>29892</v>
          </cell>
          <cell r="K29">
            <v>109923</v>
          </cell>
          <cell r="L29">
            <v>0</v>
          </cell>
          <cell r="M29">
            <v>483672</v>
          </cell>
          <cell r="N29">
            <v>10414365</v>
          </cell>
        </row>
        <row r="56">
          <cell r="B56">
            <v>2014</v>
          </cell>
          <cell r="C56">
            <v>2556819</v>
          </cell>
          <cell r="D56">
            <v>3716323</v>
          </cell>
          <cell r="E56">
            <v>5463</v>
          </cell>
          <cell r="F56">
            <v>44912</v>
          </cell>
          <cell r="G56">
            <v>335</v>
          </cell>
          <cell r="H56">
            <v>767</v>
          </cell>
          <cell r="I56">
            <v>3906</v>
          </cell>
          <cell r="J56">
            <v>6328525</v>
          </cell>
          <cell r="K56">
            <v>2870658</v>
          </cell>
          <cell r="L56">
            <v>697138</v>
          </cell>
          <cell r="M56">
            <v>424771</v>
          </cell>
          <cell r="N56">
            <v>93273</v>
          </cell>
        </row>
        <row r="83">
          <cell r="B83">
            <v>2014</v>
          </cell>
          <cell r="C83">
            <v>3716323</v>
          </cell>
          <cell r="D83">
            <v>672875</v>
          </cell>
          <cell r="E83">
            <v>817936</v>
          </cell>
          <cell r="F83">
            <v>83646</v>
          </cell>
          <cell r="G83">
            <v>901582</v>
          </cell>
          <cell r="H83">
            <v>5253</v>
          </cell>
          <cell r="I83">
            <v>129972</v>
          </cell>
          <cell r="J83">
            <v>242074</v>
          </cell>
          <cell r="K83">
            <v>6275631</v>
          </cell>
          <cell r="L83">
            <v>6652930</v>
          </cell>
          <cell r="M83">
            <v>681699</v>
          </cell>
          <cell r="N83">
            <v>12625409</v>
          </cell>
        </row>
        <row r="109">
          <cell r="C109">
            <v>5944211</v>
          </cell>
          <cell r="D109">
            <v>2744772</v>
          </cell>
          <cell r="E109">
            <v>1080533</v>
          </cell>
          <cell r="F109">
            <v>335007</v>
          </cell>
          <cell r="G109">
            <v>1415540</v>
          </cell>
          <cell r="H109">
            <v>418050</v>
          </cell>
          <cell r="I109">
            <v>62079</v>
          </cell>
          <cell r="J109">
            <v>480129</v>
          </cell>
          <cell r="K109">
            <v>80031</v>
          </cell>
          <cell r="L109">
            <v>1539756</v>
          </cell>
          <cell r="M109">
            <v>420970</v>
          </cell>
        </row>
        <row r="138">
          <cell r="C138">
            <v>5869</v>
          </cell>
          <cell r="D138">
            <v>17419</v>
          </cell>
          <cell r="E138">
            <v>166</v>
          </cell>
          <cell r="F138">
            <v>91328</v>
          </cell>
          <cell r="G138">
            <v>88084</v>
          </cell>
          <cell r="H138">
            <v>179412</v>
          </cell>
          <cell r="I138">
            <v>0</v>
          </cell>
          <cell r="J138">
            <v>2062</v>
          </cell>
          <cell r="K138">
            <v>181046</v>
          </cell>
          <cell r="L138">
            <v>183108</v>
          </cell>
          <cell r="M138">
            <v>87009</v>
          </cell>
          <cell r="N138">
            <v>472983</v>
          </cell>
        </row>
        <row r="163">
          <cell r="C163">
            <v>37656</v>
          </cell>
          <cell r="D163">
            <v>79586</v>
          </cell>
          <cell r="E163">
            <v>13331</v>
          </cell>
          <cell r="F163">
            <v>12878</v>
          </cell>
          <cell r="G163">
            <v>26209</v>
          </cell>
          <cell r="H163">
            <v>439</v>
          </cell>
          <cell r="I163">
            <v>3947</v>
          </cell>
          <cell r="J163">
            <v>4386</v>
          </cell>
          <cell r="K163">
            <v>0</v>
          </cell>
          <cell r="L163">
            <v>5253</v>
          </cell>
          <cell r="M163">
            <v>297085</v>
          </cell>
          <cell r="N163">
            <v>22808</v>
          </cell>
        </row>
        <row r="224">
          <cell r="C224">
            <v>2556413</v>
          </cell>
          <cell r="D224">
            <v>49920</v>
          </cell>
          <cell r="E224">
            <v>5921955</v>
          </cell>
          <cell r="F224">
            <v>4837</v>
          </cell>
          <cell r="G224">
            <v>37656</v>
          </cell>
          <cell r="H224">
            <v>6014368</v>
          </cell>
          <cell r="I224">
            <v>8570781</v>
          </cell>
          <cell r="J224">
            <v>2744772</v>
          </cell>
          <cell r="K224">
            <v>79586</v>
          </cell>
          <cell r="L224">
            <v>2824358</v>
          </cell>
          <cell r="M224">
            <v>11395139</v>
          </cell>
          <cell r="N224">
            <v>2261612</v>
          </cell>
          <cell r="O224">
            <v>0</v>
          </cell>
          <cell r="P224">
            <v>-715329</v>
          </cell>
        </row>
        <row r="249">
          <cell r="C249">
            <v>116297</v>
          </cell>
          <cell r="D249">
            <v>189161</v>
          </cell>
          <cell r="E249">
            <v>8097</v>
          </cell>
          <cell r="F249">
            <v>3847595</v>
          </cell>
          <cell r="G249">
            <v>4226321</v>
          </cell>
          <cell r="I249">
            <v>8387471</v>
          </cell>
          <cell r="J249">
            <v>673041</v>
          </cell>
          <cell r="K249">
            <v>155555</v>
          </cell>
          <cell r="M249">
            <v>0</v>
          </cell>
          <cell r="N249">
            <v>541583</v>
          </cell>
          <cell r="O249">
            <v>697138</v>
          </cell>
          <cell r="P249">
            <v>4944</v>
          </cell>
          <cell r="Q249">
            <v>479571</v>
          </cell>
          <cell r="R249">
            <v>484515</v>
          </cell>
          <cell r="S249">
            <v>7878859</v>
          </cell>
        </row>
        <row r="276">
          <cell r="C276">
            <v>1193877</v>
          </cell>
          <cell r="D276">
            <v>0</v>
          </cell>
          <cell r="E276">
            <v>83867</v>
          </cell>
          <cell r="F276">
            <v>1277744</v>
          </cell>
          <cell r="G276">
            <v>137046</v>
          </cell>
          <cell r="H276">
            <v>2733612</v>
          </cell>
          <cell r="I276">
            <v>2870658</v>
          </cell>
          <cell r="J276">
            <v>-1592914</v>
          </cell>
          <cell r="M276">
            <v>155555</v>
          </cell>
          <cell r="N276">
            <v>339149</v>
          </cell>
          <cell r="O276">
            <v>4944</v>
          </cell>
          <cell r="P276">
            <v>736901</v>
          </cell>
          <cell r="Q276">
            <v>1080994</v>
          </cell>
          <cell r="R276">
            <v>1441749</v>
          </cell>
          <cell r="S276">
            <v>-360755</v>
          </cell>
          <cell r="T276">
            <v>-1798114</v>
          </cell>
        </row>
        <row r="304">
          <cell r="H304">
            <v>2626576</v>
          </cell>
          <cell r="I304">
            <v>2763622</v>
          </cell>
          <cell r="J304">
            <v>-1485878</v>
          </cell>
          <cell r="M304">
            <v>155555</v>
          </cell>
          <cell r="N304">
            <v>909264</v>
          </cell>
          <cell r="O304">
            <v>1093864</v>
          </cell>
          <cell r="P304">
            <v>-184600</v>
          </cell>
          <cell r="Q304">
            <v>-1514923</v>
          </cell>
        </row>
        <row r="330">
          <cell r="C330">
            <v>87101</v>
          </cell>
          <cell r="D330">
            <v>4245237</v>
          </cell>
          <cell r="E330">
            <v>4332338</v>
          </cell>
          <cell r="F330">
            <v>191</v>
          </cell>
          <cell r="G330">
            <v>2375005</v>
          </cell>
          <cell r="H330">
            <v>2375196</v>
          </cell>
          <cell r="I330">
            <v>153143</v>
          </cell>
          <cell r="J330">
            <v>6860677</v>
          </cell>
          <cell r="K330">
            <v>2</v>
          </cell>
          <cell r="L330">
            <v>8802</v>
          </cell>
          <cell r="M330">
            <v>151060</v>
          </cell>
          <cell r="N330">
            <v>159864</v>
          </cell>
          <cell r="O330">
            <v>244136</v>
          </cell>
          <cell r="P330">
            <v>6456677</v>
          </cell>
          <cell r="Q330">
            <v>6860677</v>
          </cell>
          <cell r="R330">
            <v>80031</v>
          </cell>
          <cell r="S330">
            <v>0</v>
          </cell>
          <cell r="T330">
            <v>0</v>
          </cell>
          <cell r="U330">
            <v>0</v>
          </cell>
          <cell r="V330">
            <v>80031</v>
          </cell>
        </row>
        <row r="356">
          <cell r="C356">
            <v>51853</v>
          </cell>
          <cell r="D356">
            <v>142551</v>
          </cell>
          <cell r="E356">
            <v>340</v>
          </cell>
          <cell r="F356">
            <v>0</v>
          </cell>
          <cell r="G356">
            <v>0</v>
          </cell>
          <cell r="H356">
            <v>0</v>
          </cell>
          <cell r="I356">
            <v>46443</v>
          </cell>
          <cell r="J356">
            <v>0</v>
          </cell>
          <cell r="K356">
            <v>84764</v>
          </cell>
          <cell r="L356">
            <v>131207</v>
          </cell>
          <cell r="M356">
            <v>-104266</v>
          </cell>
          <cell r="N356">
            <v>221685</v>
          </cell>
        </row>
        <row r="378">
          <cell r="C378">
            <v>38431</v>
          </cell>
          <cell r="D378">
            <v>135018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8802</v>
          </cell>
          <cell r="L378">
            <v>0</v>
          </cell>
          <cell r="M378">
            <v>37413</v>
          </cell>
          <cell r="N378">
            <v>2021</v>
          </cell>
        </row>
        <row r="415">
          <cell r="C415">
            <v>7879199</v>
          </cell>
          <cell r="D415">
            <v>-1514923</v>
          </cell>
          <cell r="E415">
            <v>-283191</v>
          </cell>
          <cell r="F415">
            <v>-1798114</v>
          </cell>
          <cell r="G415">
            <v>197505</v>
          </cell>
          <cell r="H415">
            <v>244136</v>
          </cell>
          <cell r="I415">
            <v>6541441</v>
          </cell>
          <cell r="J415">
            <v>6983082</v>
          </cell>
          <cell r="K415">
            <v>5184968</v>
          </cell>
          <cell r="L415">
            <v>13064167</v>
          </cell>
        </row>
        <row r="445">
          <cell r="C445">
            <v>2549472</v>
          </cell>
          <cell r="D445">
            <v>5008</v>
          </cell>
          <cell r="E445">
            <v>5784712</v>
          </cell>
          <cell r="F445">
            <v>4837</v>
          </cell>
          <cell r="G445">
            <v>37656</v>
          </cell>
          <cell r="H445">
            <v>38431</v>
          </cell>
          <cell r="I445">
            <v>5870644</v>
          </cell>
          <cell r="J445">
            <v>8420116</v>
          </cell>
          <cell r="K445">
            <v>2739464</v>
          </cell>
          <cell r="L445">
            <v>79586</v>
          </cell>
          <cell r="M445">
            <v>135018</v>
          </cell>
          <cell r="N445">
            <v>2954068</v>
          </cell>
          <cell r="O445">
            <v>11374184</v>
          </cell>
          <cell r="P445">
            <v>2299025</v>
          </cell>
          <cell r="Q445">
            <v>-609042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6"/>
    </sheetNames>
    <sheetDataSet>
      <sheetData sheetId="0">
        <row r="29">
          <cell r="B29">
            <v>2016</v>
          </cell>
          <cell r="C29">
            <v>3093307</v>
          </cell>
          <cell r="D29">
            <v>2561132</v>
          </cell>
          <cell r="E29">
            <v>85669</v>
          </cell>
          <cell r="F29">
            <v>2646801</v>
          </cell>
          <cell r="G29">
            <v>628113</v>
          </cell>
          <cell r="H29">
            <v>0</v>
          </cell>
          <cell r="I29">
            <v>0</v>
          </cell>
          <cell r="J29">
            <v>187336</v>
          </cell>
          <cell r="K29">
            <v>815449</v>
          </cell>
          <cell r="L29">
            <v>0</v>
          </cell>
          <cell r="M29">
            <v>544941</v>
          </cell>
          <cell r="N29">
            <v>7100498</v>
          </cell>
        </row>
        <row r="56">
          <cell r="B56">
            <v>2016</v>
          </cell>
          <cell r="C56">
            <v>2430828</v>
          </cell>
          <cell r="D56">
            <v>1631301</v>
          </cell>
          <cell r="E56">
            <v>3018</v>
          </cell>
          <cell r="F56">
            <v>33094</v>
          </cell>
          <cell r="G56">
            <v>335</v>
          </cell>
          <cell r="H56">
            <v>11835</v>
          </cell>
          <cell r="I56">
            <v>5577</v>
          </cell>
          <cell r="J56">
            <v>4115988</v>
          </cell>
          <cell r="K56">
            <v>996496</v>
          </cell>
          <cell r="L56">
            <v>839490</v>
          </cell>
          <cell r="M56">
            <v>816947</v>
          </cell>
          <cell r="N56">
            <v>331577</v>
          </cell>
        </row>
        <row r="83">
          <cell r="B83">
            <v>2016</v>
          </cell>
          <cell r="C83">
            <v>1631301</v>
          </cell>
          <cell r="D83">
            <v>754459</v>
          </cell>
          <cell r="E83">
            <v>1910902</v>
          </cell>
          <cell r="F83">
            <v>40489</v>
          </cell>
          <cell r="G83">
            <v>1951391</v>
          </cell>
          <cell r="H83">
            <v>2156</v>
          </cell>
          <cell r="I83">
            <v>93314</v>
          </cell>
          <cell r="J83">
            <v>402250</v>
          </cell>
          <cell r="K83">
            <v>7082381</v>
          </cell>
          <cell r="L83">
            <v>7580101</v>
          </cell>
          <cell r="M83">
            <v>1315139</v>
          </cell>
          <cell r="N83">
            <v>13232391</v>
          </cell>
        </row>
        <row r="109">
          <cell r="C109">
            <v>5184782</v>
          </cell>
          <cell r="D109">
            <v>2938669</v>
          </cell>
          <cell r="E109">
            <v>867254</v>
          </cell>
          <cell r="F109">
            <v>458655</v>
          </cell>
          <cell r="G109">
            <v>1325909</v>
          </cell>
          <cell r="H109">
            <v>392462</v>
          </cell>
          <cell r="I109">
            <v>199520</v>
          </cell>
          <cell r="J109">
            <v>591982</v>
          </cell>
          <cell r="K109">
            <v>628113</v>
          </cell>
          <cell r="L109">
            <v>1946108</v>
          </cell>
          <cell r="M109">
            <v>616828</v>
          </cell>
        </row>
        <row r="138">
          <cell r="C138">
            <v>3385</v>
          </cell>
          <cell r="D138">
            <v>20156</v>
          </cell>
          <cell r="E138">
            <v>335</v>
          </cell>
          <cell r="F138">
            <v>52464</v>
          </cell>
          <cell r="G138">
            <v>134907</v>
          </cell>
          <cell r="H138">
            <v>187371</v>
          </cell>
          <cell r="I138">
            <v>916</v>
          </cell>
          <cell r="J138">
            <v>2094</v>
          </cell>
          <cell r="K138">
            <v>172870</v>
          </cell>
          <cell r="L138">
            <v>175880</v>
          </cell>
          <cell r="M138">
            <v>98383</v>
          </cell>
          <cell r="N138">
            <v>485510</v>
          </cell>
        </row>
        <row r="163">
          <cell r="C163">
            <v>21871</v>
          </cell>
          <cell r="D163">
            <v>37428</v>
          </cell>
          <cell r="E163">
            <v>8483</v>
          </cell>
          <cell r="F163">
            <v>12997</v>
          </cell>
          <cell r="G163">
            <v>21480</v>
          </cell>
          <cell r="H163">
            <v>167</v>
          </cell>
          <cell r="I163">
            <v>0</v>
          </cell>
          <cell r="J163">
            <v>167</v>
          </cell>
          <cell r="K163">
            <v>0</v>
          </cell>
          <cell r="L163">
            <v>2156</v>
          </cell>
          <cell r="M163">
            <v>357132</v>
          </cell>
          <cell r="N163">
            <v>45276</v>
          </cell>
        </row>
        <row r="224">
          <cell r="C224">
            <v>2430461</v>
          </cell>
          <cell r="D224">
            <v>50841</v>
          </cell>
          <cell r="E224">
            <v>5159789</v>
          </cell>
          <cell r="F224">
            <v>4837</v>
          </cell>
          <cell r="G224">
            <v>21871</v>
          </cell>
          <cell r="H224">
            <v>5237338</v>
          </cell>
          <cell r="I224">
            <v>7667799</v>
          </cell>
          <cell r="J224">
            <v>2938669</v>
          </cell>
          <cell r="K224">
            <v>37428</v>
          </cell>
          <cell r="L224">
            <v>2976097</v>
          </cell>
          <cell r="M224">
            <v>10643896</v>
          </cell>
          <cell r="N224">
            <v>3120187</v>
          </cell>
          <cell r="O224">
            <v>0</v>
          </cell>
          <cell r="P224">
            <v>-964782</v>
          </cell>
        </row>
        <row r="249">
          <cell r="C249">
            <v>143865</v>
          </cell>
          <cell r="D249">
            <v>189567</v>
          </cell>
          <cell r="E249">
            <v>22201</v>
          </cell>
          <cell r="F249">
            <v>1155952</v>
          </cell>
          <cell r="G249">
            <v>1581722</v>
          </cell>
          <cell r="I249">
            <v>3093307</v>
          </cell>
          <cell r="J249">
            <v>754794</v>
          </cell>
          <cell r="K249">
            <v>200697</v>
          </cell>
          <cell r="M249">
            <v>0</v>
          </cell>
          <cell r="N249">
            <v>638793</v>
          </cell>
          <cell r="O249">
            <v>839490</v>
          </cell>
          <cell r="P249">
            <v>4944</v>
          </cell>
          <cell r="Q249">
            <v>587205</v>
          </cell>
          <cell r="R249">
            <v>592149</v>
          </cell>
          <cell r="S249">
            <v>2416462</v>
          </cell>
        </row>
        <row r="276">
          <cell r="C276">
            <v>2360435</v>
          </cell>
          <cell r="D276">
            <v>0</v>
          </cell>
          <cell r="E276">
            <v>85669</v>
          </cell>
          <cell r="F276">
            <v>2446104</v>
          </cell>
          <cell r="G276">
            <v>123391</v>
          </cell>
          <cell r="H276">
            <v>873105</v>
          </cell>
          <cell r="I276">
            <v>996496</v>
          </cell>
          <cell r="J276">
            <v>1449608</v>
          </cell>
          <cell r="M276">
            <v>200697</v>
          </cell>
          <cell r="N276">
            <v>1200273</v>
          </cell>
          <cell r="O276">
            <v>4944</v>
          </cell>
          <cell r="P276">
            <v>933545</v>
          </cell>
          <cell r="Q276">
            <v>2138762</v>
          </cell>
          <cell r="R276">
            <v>1347389</v>
          </cell>
          <cell r="S276">
            <v>791373</v>
          </cell>
          <cell r="T276">
            <v>2441678</v>
          </cell>
        </row>
        <row r="304">
          <cell r="H304">
            <v>866958</v>
          </cell>
          <cell r="I304">
            <v>990349</v>
          </cell>
          <cell r="J304">
            <v>1455755</v>
          </cell>
          <cell r="M304">
            <v>200697</v>
          </cell>
          <cell r="N304">
            <v>1963366</v>
          </cell>
          <cell r="O304">
            <v>875737</v>
          </cell>
          <cell r="P304">
            <v>1087629</v>
          </cell>
          <cell r="Q304">
            <v>2744081</v>
          </cell>
        </row>
        <row r="330">
          <cell r="C330">
            <v>129351</v>
          </cell>
          <cell r="D330">
            <v>4632386</v>
          </cell>
          <cell r="E330">
            <v>4761737</v>
          </cell>
          <cell r="F330">
            <v>0</v>
          </cell>
          <cell r="G330">
            <v>2999287</v>
          </cell>
          <cell r="H330">
            <v>2999287</v>
          </cell>
          <cell r="I330">
            <v>180137</v>
          </cell>
          <cell r="J330">
            <v>7941161</v>
          </cell>
          <cell r="K330">
            <v>4</v>
          </cell>
          <cell r="L330">
            <v>12668</v>
          </cell>
          <cell r="M330">
            <v>268894</v>
          </cell>
          <cell r="N330">
            <v>281566</v>
          </cell>
          <cell r="O330">
            <v>404344</v>
          </cell>
          <cell r="P330">
            <v>7255251</v>
          </cell>
          <cell r="Q330">
            <v>7941161</v>
          </cell>
          <cell r="R330">
            <v>628113</v>
          </cell>
          <cell r="S330">
            <v>0</v>
          </cell>
          <cell r="T330">
            <v>0</v>
          </cell>
          <cell r="U330">
            <v>0</v>
          </cell>
          <cell r="V330">
            <v>628113</v>
          </cell>
        </row>
        <row r="356">
          <cell r="C356">
            <v>45739</v>
          </cell>
          <cell r="D356">
            <v>173830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35726</v>
          </cell>
          <cell r="J356">
            <v>0</v>
          </cell>
          <cell r="K356">
            <v>93356</v>
          </cell>
          <cell r="L356">
            <v>129082</v>
          </cell>
          <cell r="M356">
            <v>-139156</v>
          </cell>
          <cell r="N356">
            <v>209495</v>
          </cell>
        </row>
        <row r="378">
          <cell r="C378">
            <v>36197</v>
          </cell>
          <cell r="D378">
            <v>117943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12668</v>
          </cell>
          <cell r="L378">
            <v>0</v>
          </cell>
          <cell r="M378">
            <v>48183</v>
          </cell>
          <cell r="N378">
            <v>-5496</v>
          </cell>
        </row>
        <row r="415">
          <cell r="C415">
            <v>2416462</v>
          </cell>
          <cell r="D415">
            <v>2744081</v>
          </cell>
          <cell r="E415">
            <v>-302403</v>
          </cell>
          <cell r="F415">
            <v>2441678</v>
          </cell>
          <cell r="G415">
            <v>304624</v>
          </cell>
          <cell r="H415">
            <v>404344</v>
          </cell>
          <cell r="I415">
            <v>7348607</v>
          </cell>
          <cell r="J415">
            <v>8057575</v>
          </cell>
          <cell r="K415">
            <v>10499253</v>
          </cell>
          <cell r="L415">
            <v>12915715</v>
          </cell>
        </row>
        <row r="445">
          <cell r="C445">
            <v>2417816</v>
          </cell>
          <cell r="D445">
            <v>17747</v>
          </cell>
          <cell r="E445">
            <v>4985966</v>
          </cell>
          <cell r="F445">
            <v>4837</v>
          </cell>
          <cell r="G445">
            <v>21871</v>
          </cell>
          <cell r="H445">
            <v>36197</v>
          </cell>
          <cell r="I445">
            <v>5066618</v>
          </cell>
          <cell r="J445">
            <v>7484434</v>
          </cell>
          <cell r="K445">
            <v>2938662</v>
          </cell>
          <cell r="L445">
            <v>37428</v>
          </cell>
          <cell r="M445">
            <v>117943</v>
          </cell>
          <cell r="N445">
            <v>3094033</v>
          </cell>
          <cell r="O445">
            <v>10578467</v>
          </cell>
          <cell r="P445">
            <v>3168370</v>
          </cell>
          <cell r="Q445">
            <v>-831122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20"/>
    </sheetNames>
    <sheetDataSet>
      <sheetData sheetId="0">
        <row r="29">
          <cell r="B29">
            <v>2020</v>
          </cell>
          <cell r="C29">
            <v>4146328.83601158</v>
          </cell>
          <cell r="D29">
            <v>1741897</v>
          </cell>
          <cell r="E29">
            <v>2770452</v>
          </cell>
          <cell r="F29">
            <v>4512349</v>
          </cell>
          <cell r="G29">
            <v>387598</v>
          </cell>
          <cell r="H29">
            <v>0</v>
          </cell>
          <cell r="I29">
            <v>0</v>
          </cell>
          <cell r="J29">
            <v>186375</v>
          </cell>
          <cell r="K29">
            <v>573973</v>
          </cell>
          <cell r="L29">
            <v>0</v>
          </cell>
          <cell r="M29">
            <v>554701.0106914196</v>
          </cell>
          <cell r="N29">
            <v>9787351.846703</v>
          </cell>
        </row>
        <row r="56">
          <cell r="B56">
            <v>2020</v>
          </cell>
          <cell r="C56">
            <v>3157522</v>
          </cell>
          <cell r="D56">
            <v>2199982</v>
          </cell>
          <cell r="E56">
            <v>3556</v>
          </cell>
          <cell r="F56">
            <v>33831</v>
          </cell>
          <cell r="G56">
            <v>659</v>
          </cell>
          <cell r="H56">
            <v>161263.521762</v>
          </cell>
          <cell r="I56">
            <v>5425</v>
          </cell>
          <cell r="J56">
            <v>5562238.521762</v>
          </cell>
          <cell r="K56">
            <v>919734.4735920001</v>
          </cell>
          <cell r="L56">
            <v>2093617.577354</v>
          </cell>
          <cell r="M56">
            <v>854719.269961</v>
          </cell>
          <cell r="N56">
            <v>357041.818003</v>
          </cell>
        </row>
        <row r="83">
          <cell r="B83">
            <v>2020</v>
          </cell>
          <cell r="C83">
            <v>2199983</v>
          </cell>
          <cell r="D83">
            <v>423512</v>
          </cell>
          <cell r="E83">
            <v>3961791</v>
          </cell>
          <cell r="F83">
            <v>100353</v>
          </cell>
          <cell r="G83">
            <v>4062144</v>
          </cell>
          <cell r="H83">
            <v>0</v>
          </cell>
          <cell r="I83">
            <v>284033</v>
          </cell>
          <cell r="J83">
            <v>521007</v>
          </cell>
          <cell r="K83">
            <v>6994758</v>
          </cell>
          <cell r="L83">
            <v>7799798</v>
          </cell>
          <cell r="M83">
            <v>1058144</v>
          </cell>
          <cell r="N83">
            <v>15543581</v>
          </cell>
        </row>
        <row r="109">
          <cell r="C109">
            <v>6410741</v>
          </cell>
          <cell r="D109">
            <v>3831139</v>
          </cell>
          <cell r="E109">
            <v>926223</v>
          </cell>
          <cell r="F109">
            <v>334070</v>
          </cell>
          <cell r="G109">
            <v>1260293</v>
          </cell>
          <cell r="H109">
            <v>417577</v>
          </cell>
          <cell r="I109">
            <v>115248</v>
          </cell>
          <cell r="J109">
            <v>532825</v>
          </cell>
          <cell r="K109">
            <v>387599</v>
          </cell>
          <cell r="L109">
            <v>2873316</v>
          </cell>
          <cell r="M109">
            <v>247668</v>
          </cell>
        </row>
        <row r="138">
          <cell r="C138">
            <v>3808</v>
          </cell>
          <cell r="D138">
            <v>20564</v>
          </cell>
          <cell r="E138">
            <v>521</v>
          </cell>
          <cell r="F138">
            <v>34</v>
          </cell>
          <cell r="G138">
            <v>184284</v>
          </cell>
          <cell r="H138">
            <v>184318</v>
          </cell>
          <cell r="I138">
            <v>984</v>
          </cell>
          <cell r="J138">
            <v>49</v>
          </cell>
          <cell r="K138">
            <v>224072</v>
          </cell>
          <cell r="L138">
            <v>225105</v>
          </cell>
          <cell r="M138">
            <v>67069</v>
          </cell>
          <cell r="N138">
            <v>501385</v>
          </cell>
        </row>
        <row r="163">
          <cell r="C163">
            <v>38411</v>
          </cell>
          <cell r="D163">
            <v>34758</v>
          </cell>
          <cell r="E163">
            <v>8102</v>
          </cell>
          <cell r="F163">
            <v>27087</v>
          </cell>
          <cell r="G163">
            <v>35189</v>
          </cell>
          <cell r="H163">
            <v>155</v>
          </cell>
          <cell r="I163">
            <v>0</v>
          </cell>
          <cell r="J163">
            <v>155</v>
          </cell>
          <cell r="K163">
            <v>0</v>
          </cell>
          <cell r="L163">
            <v>0</v>
          </cell>
          <cell r="M163">
            <v>339714</v>
          </cell>
          <cell r="N163">
            <v>53158</v>
          </cell>
        </row>
        <row r="224">
          <cell r="C224">
            <v>3157270</v>
          </cell>
          <cell r="D224">
            <v>201178.521762</v>
          </cell>
          <cell r="E224">
            <v>6385385</v>
          </cell>
          <cell r="F224">
            <v>4837</v>
          </cell>
          <cell r="G224">
            <v>38411</v>
          </cell>
          <cell r="H224">
            <v>6629811.521762</v>
          </cell>
          <cell r="I224">
            <v>9787081.521762</v>
          </cell>
          <cell r="J224">
            <v>3831094</v>
          </cell>
          <cell r="K224">
            <v>34758</v>
          </cell>
          <cell r="L224">
            <v>3865852</v>
          </cell>
          <cell r="M224">
            <v>13652933.521762</v>
          </cell>
          <cell r="N224">
            <v>4067749.269961</v>
          </cell>
          <cell r="O224">
            <v>0</v>
          </cell>
          <cell r="P224">
            <v>-1022046.1926884196</v>
          </cell>
        </row>
        <row r="249">
          <cell r="C249">
            <v>204494.24566000002</v>
          </cell>
          <cell r="D249">
            <v>158733.41912658044</v>
          </cell>
          <cell r="E249">
            <v>36603</v>
          </cell>
          <cell r="F249">
            <v>3632483.404952</v>
          </cell>
          <cell r="G249">
            <v>114014.76627299999</v>
          </cell>
          <cell r="I249">
            <v>4146328.83601158</v>
          </cell>
          <cell r="J249">
            <v>424033</v>
          </cell>
          <cell r="K249">
            <v>1528139</v>
          </cell>
          <cell r="M249">
            <v>0</v>
          </cell>
          <cell r="N249">
            <v>565478.5773540001</v>
          </cell>
          <cell r="O249">
            <v>2093617.577354</v>
          </cell>
          <cell r="P249">
            <v>4944</v>
          </cell>
          <cell r="Q249">
            <v>528036</v>
          </cell>
          <cell r="R249">
            <v>532980</v>
          </cell>
          <cell r="S249">
            <v>1943764.2586575802</v>
          </cell>
        </row>
        <row r="276">
          <cell r="C276">
            <v>0</v>
          </cell>
          <cell r="D276">
            <v>40718</v>
          </cell>
          <cell r="E276">
            <v>2770452</v>
          </cell>
          <cell r="F276">
            <v>2811170</v>
          </cell>
          <cell r="G276">
            <v>144457</v>
          </cell>
          <cell r="H276">
            <v>775277.4735920001</v>
          </cell>
          <cell r="I276">
            <v>919734.4735920001</v>
          </cell>
          <cell r="J276">
            <v>1891435.526408</v>
          </cell>
          <cell r="M276">
            <v>1701179</v>
          </cell>
          <cell r="N276">
            <v>2883073</v>
          </cell>
          <cell r="O276">
            <v>4944</v>
          </cell>
          <cell r="P276">
            <v>1358445</v>
          </cell>
          <cell r="Q276">
            <v>4246462</v>
          </cell>
          <cell r="R276">
            <v>1295482</v>
          </cell>
          <cell r="S276">
            <v>2950980</v>
          </cell>
          <cell r="T276">
            <v>6543594.526408</v>
          </cell>
        </row>
        <row r="304">
          <cell r="H304">
            <v>741279.4735920001</v>
          </cell>
          <cell r="I304">
            <v>885736.4735920001</v>
          </cell>
          <cell r="J304">
            <v>1925433.526408</v>
          </cell>
          <cell r="M304">
            <v>1701179</v>
          </cell>
          <cell r="N304">
            <v>3961825</v>
          </cell>
          <cell r="O304">
            <v>934325</v>
          </cell>
          <cell r="P304">
            <v>3027500</v>
          </cell>
          <cell r="Q304">
            <v>6654112.526408</v>
          </cell>
        </row>
        <row r="330">
          <cell r="C330">
            <v>60217</v>
          </cell>
          <cell r="D330">
            <v>4573997</v>
          </cell>
          <cell r="E330">
            <v>4634214</v>
          </cell>
          <cell r="F330">
            <v>322</v>
          </cell>
          <cell r="G330">
            <v>3369691</v>
          </cell>
          <cell r="H330">
            <v>3370013</v>
          </cell>
          <cell r="I330">
            <v>207051</v>
          </cell>
          <cell r="J330">
            <v>8211278</v>
          </cell>
          <cell r="K330">
            <v>11</v>
          </cell>
          <cell r="L330">
            <v>3108</v>
          </cell>
          <cell r="M330">
            <v>468273</v>
          </cell>
          <cell r="N330">
            <v>471392</v>
          </cell>
          <cell r="O330">
            <v>521056</v>
          </cell>
          <cell r="P330">
            <v>7218830</v>
          </cell>
          <cell r="Q330">
            <v>8211278</v>
          </cell>
          <cell r="R330">
            <v>383588</v>
          </cell>
          <cell r="S330">
            <v>0</v>
          </cell>
          <cell r="T330">
            <v>4010</v>
          </cell>
          <cell r="U330">
            <v>0</v>
          </cell>
          <cell r="V330">
            <v>387598</v>
          </cell>
        </row>
        <row r="356">
          <cell r="C356">
            <v>43382</v>
          </cell>
          <cell r="D356">
            <v>178043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44090</v>
          </cell>
          <cell r="J356">
            <v>0</v>
          </cell>
          <cell r="K356">
            <v>106022</v>
          </cell>
          <cell r="L356">
            <v>150112</v>
          </cell>
          <cell r="M356">
            <v>-145638</v>
          </cell>
          <cell r="N356">
            <v>225899</v>
          </cell>
        </row>
        <row r="378">
          <cell r="C378">
            <v>46962</v>
          </cell>
          <cell r="D378">
            <v>114995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3108</v>
          </cell>
          <cell r="L378">
            <v>0</v>
          </cell>
          <cell r="M378">
            <v>58076</v>
          </cell>
          <cell r="N378">
            <v>2758</v>
          </cell>
        </row>
        <row r="415">
          <cell r="C415">
            <v>1943764.2586575802</v>
          </cell>
          <cell r="D415">
            <v>6654112.526408</v>
          </cell>
          <cell r="E415">
            <v>-110518</v>
          </cell>
          <cell r="F415">
            <v>6543594.526408</v>
          </cell>
          <cell r="G415">
            <v>512374</v>
          </cell>
          <cell r="H415">
            <v>521056</v>
          </cell>
          <cell r="I415">
            <v>7324852</v>
          </cell>
          <cell r="J415">
            <v>8358282</v>
          </cell>
          <cell r="K415">
            <v>14901876.526408</v>
          </cell>
          <cell r="L415">
            <v>16845640.78506558</v>
          </cell>
        </row>
        <row r="445">
          <cell r="C445">
            <v>3147719</v>
          </cell>
          <cell r="D445">
            <v>167347.521762</v>
          </cell>
          <cell r="E445">
            <v>6207350</v>
          </cell>
          <cell r="F445">
            <v>4837</v>
          </cell>
          <cell r="G445">
            <v>38411</v>
          </cell>
          <cell r="H445">
            <v>46962</v>
          </cell>
          <cell r="I445">
            <v>6464907.521762</v>
          </cell>
          <cell r="J445">
            <v>9612626.521762</v>
          </cell>
          <cell r="K445">
            <v>3831086</v>
          </cell>
          <cell r="L445">
            <v>34758</v>
          </cell>
          <cell r="M445">
            <v>114995</v>
          </cell>
          <cell r="N445">
            <v>3980839</v>
          </cell>
          <cell r="O445">
            <v>13593465.521762</v>
          </cell>
          <cell r="P445">
            <v>4125825.269961</v>
          </cell>
          <cell r="Q445">
            <v>-873650.1926884196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7"/>
    </sheetNames>
    <sheetDataSet>
      <sheetData sheetId="0">
        <row r="29">
          <cell r="B29">
            <v>2017</v>
          </cell>
          <cell r="C29">
            <v>3216082.172173149</v>
          </cell>
          <cell r="D29">
            <v>954562</v>
          </cell>
          <cell r="E29">
            <v>2309169</v>
          </cell>
          <cell r="F29">
            <v>3263731</v>
          </cell>
          <cell r="G29">
            <v>442245</v>
          </cell>
          <cell r="H29">
            <v>0</v>
          </cell>
          <cell r="I29">
            <v>0</v>
          </cell>
          <cell r="J29">
            <v>182772.666668</v>
          </cell>
          <cell r="K29">
            <v>625017.6666679999</v>
          </cell>
          <cell r="L29">
            <v>0</v>
          </cell>
          <cell r="M29">
            <v>549284.366908655</v>
          </cell>
          <cell r="N29">
            <v>7654115.205749804</v>
          </cell>
        </row>
        <row r="56">
          <cell r="B56">
            <v>2017</v>
          </cell>
          <cell r="C56">
            <v>2435942</v>
          </cell>
          <cell r="D56">
            <v>1716901</v>
          </cell>
          <cell r="E56">
            <v>2112</v>
          </cell>
          <cell r="F56">
            <v>33239</v>
          </cell>
          <cell r="G56">
            <v>2148</v>
          </cell>
          <cell r="H56">
            <v>6607</v>
          </cell>
          <cell r="I56">
            <v>3058</v>
          </cell>
          <cell r="J56">
            <v>4200007</v>
          </cell>
          <cell r="K56">
            <v>1312536.265405</v>
          </cell>
          <cell r="L56">
            <v>1086339.818951</v>
          </cell>
          <cell r="M56">
            <v>839821.6300299999</v>
          </cell>
          <cell r="N56">
            <v>215410.49136400002</v>
          </cell>
        </row>
        <row r="83">
          <cell r="B83">
            <v>2017</v>
          </cell>
          <cell r="C83">
            <v>1716901</v>
          </cell>
          <cell r="D83">
            <v>802883</v>
          </cell>
          <cell r="E83">
            <v>1864411</v>
          </cell>
          <cell r="F83">
            <v>54546</v>
          </cell>
          <cell r="G83">
            <v>1918957</v>
          </cell>
          <cell r="H83">
            <v>2207</v>
          </cell>
          <cell r="I83">
            <v>106041</v>
          </cell>
          <cell r="J83">
            <v>354921</v>
          </cell>
          <cell r="K83">
            <v>6972376</v>
          </cell>
          <cell r="L83">
            <v>7435545</v>
          </cell>
          <cell r="M83">
            <v>1002376</v>
          </cell>
          <cell r="N83">
            <v>12876662</v>
          </cell>
        </row>
        <row r="109">
          <cell r="C109">
            <v>5141834</v>
          </cell>
          <cell r="D109">
            <v>2934174</v>
          </cell>
          <cell r="E109">
            <v>873013</v>
          </cell>
          <cell r="F109">
            <v>425602</v>
          </cell>
          <cell r="G109">
            <v>1298615</v>
          </cell>
          <cell r="H109">
            <v>359659</v>
          </cell>
          <cell r="I109">
            <v>251256</v>
          </cell>
          <cell r="J109">
            <v>610915</v>
          </cell>
          <cell r="K109">
            <v>442245</v>
          </cell>
          <cell r="L109">
            <v>2162640</v>
          </cell>
          <cell r="M109">
            <v>286239</v>
          </cell>
        </row>
        <row r="138">
          <cell r="C138">
            <v>2454</v>
          </cell>
          <cell r="D138">
            <v>15781</v>
          </cell>
          <cell r="E138">
            <v>763</v>
          </cell>
          <cell r="F138">
            <v>49201</v>
          </cell>
          <cell r="G138">
            <v>144170</v>
          </cell>
          <cell r="H138">
            <v>193371</v>
          </cell>
          <cell r="I138">
            <v>1048</v>
          </cell>
          <cell r="J138">
            <v>2112</v>
          </cell>
          <cell r="K138">
            <v>173836</v>
          </cell>
          <cell r="L138">
            <v>176996</v>
          </cell>
          <cell r="M138">
            <v>94339</v>
          </cell>
          <cell r="N138">
            <v>483704</v>
          </cell>
        </row>
        <row r="163">
          <cell r="C163">
            <v>23208</v>
          </cell>
          <cell r="D163">
            <v>38867</v>
          </cell>
          <cell r="E163">
            <v>6093</v>
          </cell>
          <cell r="F163">
            <v>10340</v>
          </cell>
          <cell r="G163">
            <v>16433</v>
          </cell>
          <cell r="H163">
            <v>156</v>
          </cell>
          <cell r="I163">
            <v>0</v>
          </cell>
          <cell r="J163">
            <v>156</v>
          </cell>
          <cell r="K163">
            <v>0</v>
          </cell>
          <cell r="L163">
            <v>2207</v>
          </cell>
          <cell r="M163">
            <v>327967</v>
          </cell>
          <cell r="N163">
            <v>74866</v>
          </cell>
        </row>
        <row r="224">
          <cell r="C224">
            <v>2435600</v>
          </cell>
          <cell r="D224">
            <v>45052</v>
          </cell>
          <cell r="E224">
            <v>5121216</v>
          </cell>
          <cell r="F224">
            <v>4837</v>
          </cell>
          <cell r="G224">
            <v>23208</v>
          </cell>
          <cell r="H224">
            <v>5194313</v>
          </cell>
          <cell r="I224">
            <v>7629913</v>
          </cell>
          <cell r="J224">
            <v>2934174</v>
          </cell>
          <cell r="K224">
            <v>38867</v>
          </cell>
          <cell r="L224">
            <v>2973041</v>
          </cell>
          <cell r="M224">
            <v>10602954</v>
          </cell>
          <cell r="N224">
            <v>3330428.6300299997</v>
          </cell>
          <cell r="O224">
            <v>0</v>
          </cell>
          <cell r="P224">
            <v>-1069483.8755446551</v>
          </cell>
        </row>
        <row r="249">
          <cell r="C249">
            <v>142195.73114699998</v>
          </cell>
          <cell r="D249">
            <v>161859.13825034496</v>
          </cell>
          <cell r="E249">
            <v>36045</v>
          </cell>
          <cell r="F249">
            <v>2551843.080929804</v>
          </cell>
          <cell r="G249">
            <v>324139.22184600006</v>
          </cell>
          <cell r="I249">
            <v>3216082.172173149</v>
          </cell>
          <cell r="J249">
            <v>803646</v>
          </cell>
          <cell r="K249">
            <v>490736</v>
          </cell>
          <cell r="M249">
            <v>0</v>
          </cell>
          <cell r="N249">
            <v>595603.818951</v>
          </cell>
          <cell r="O249">
            <v>1086339.818951</v>
          </cell>
          <cell r="P249">
            <v>4944</v>
          </cell>
          <cell r="Q249">
            <v>606127</v>
          </cell>
          <cell r="R249">
            <v>611071</v>
          </cell>
          <cell r="S249">
            <v>2322317.3532221494</v>
          </cell>
        </row>
        <row r="276">
          <cell r="C276">
            <v>463826</v>
          </cell>
          <cell r="D276">
            <v>0</v>
          </cell>
          <cell r="E276">
            <v>2309169</v>
          </cell>
          <cell r="F276">
            <v>2772995</v>
          </cell>
          <cell r="G276">
            <v>129343</v>
          </cell>
          <cell r="H276">
            <v>1183193.265405</v>
          </cell>
          <cell r="I276">
            <v>1312536.265405</v>
          </cell>
          <cell r="J276">
            <v>1460458.734595</v>
          </cell>
          <cell r="M276">
            <v>490736</v>
          </cell>
          <cell r="N276">
            <v>1037679</v>
          </cell>
          <cell r="O276">
            <v>4944</v>
          </cell>
          <cell r="P276">
            <v>1069705</v>
          </cell>
          <cell r="Q276">
            <v>2112328</v>
          </cell>
          <cell r="R276">
            <v>1315048</v>
          </cell>
          <cell r="S276">
            <v>797280</v>
          </cell>
          <cell r="T276">
            <v>2748474.734595</v>
          </cell>
        </row>
        <row r="304">
          <cell r="H304">
            <v>1168260.265405</v>
          </cell>
          <cell r="I304">
            <v>1297603.265405</v>
          </cell>
          <cell r="J304">
            <v>1475391.734595</v>
          </cell>
          <cell r="M304">
            <v>490736</v>
          </cell>
          <cell r="N304">
            <v>1913612</v>
          </cell>
          <cell r="O304">
            <v>879106</v>
          </cell>
          <cell r="P304">
            <v>1034506</v>
          </cell>
          <cell r="Q304">
            <v>3000633.734595</v>
          </cell>
        </row>
        <row r="330">
          <cell r="C330">
            <v>111451</v>
          </cell>
          <cell r="D330">
            <v>4604539</v>
          </cell>
          <cell r="E330">
            <v>4715990</v>
          </cell>
          <cell r="F330">
            <v>0</v>
          </cell>
          <cell r="G330">
            <v>2873427.6666679997</v>
          </cell>
          <cell r="H330">
            <v>2873427.6666679997</v>
          </cell>
          <cell r="I330">
            <v>203689</v>
          </cell>
          <cell r="J330">
            <v>7793106.666668</v>
          </cell>
          <cell r="K330">
            <v>5</v>
          </cell>
          <cell r="L330">
            <v>13375</v>
          </cell>
          <cell r="M330">
            <v>276481.666668</v>
          </cell>
          <cell r="N330">
            <v>289861.666668</v>
          </cell>
          <cell r="O330">
            <v>357033</v>
          </cell>
          <cell r="P330">
            <v>7146212</v>
          </cell>
          <cell r="Q330">
            <v>7793106.666668</v>
          </cell>
          <cell r="R330">
            <v>441716</v>
          </cell>
          <cell r="S330">
            <v>0</v>
          </cell>
          <cell r="T330">
            <v>529</v>
          </cell>
          <cell r="U330">
            <v>0</v>
          </cell>
          <cell r="V330">
            <v>442245</v>
          </cell>
        </row>
        <row r="356">
          <cell r="C356">
            <v>47757</v>
          </cell>
          <cell r="D356">
            <v>176340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31352</v>
          </cell>
          <cell r="J356">
            <v>0</v>
          </cell>
          <cell r="K356">
            <v>83067</v>
          </cell>
          <cell r="L356">
            <v>114419</v>
          </cell>
          <cell r="M356">
            <v>-144958</v>
          </cell>
          <cell r="N356">
            <v>193558</v>
          </cell>
        </row>
        <row r="378">
          <cell r="C378">
            <v>34571</v>
          </cell>
          <cell r="D378">
            <v>105240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13375</v>
          </cell>
          <cell r="L378">
            <v>0</v>
          </cell>
          <cell r="M378">
            <v>53361</v>
          </cell>
          <cell r="N378">
            <v>-12989</v>
          </cell>
        </row>
        <row r="415">
          <cell r="C415">
            <v>2322317.3532221494</v>
          </cell>
          <cell r="D415">
            <v>3000633.734595</v>
          </cell>
          <cell r="E415">
            <v>-252159</v>
          </cell>
          <cell r="F415">
            <v>2748474.734595</v>
          </cell>
          <cell r="G415">
            <v>307838.666668</v>
          </cell>
          <cell r="H415">
            <v>357033</v>
          </cell>
          <cell r="I415">
            <v>7229279</v>
          </cell>
          <cell r="J415">
            <v>7894150.666668</v>
          </cell>
          <cell r="K415">
            <v>10642625.401262999</v>
          </cell>
          <cell r="L415">
            <v>12964942.754485149</v>
          </cell>
        </row>
        <row r="445">
          <cell r="C445">
            <v>2421082</v>
          </cell>
          <cell r="D445">
            <v>11813</v>
          </cell>
          <cell r="E445">
            <v>4944884</v>
          </cell>
          <cell r="F445">
            <v>4837</v>
          </cell>
          <cell r="G445">
            <v>23208</v>
          </cell>
          <cell r="H445">
            <v>34571</v>
          </cell>
          <cell r="I445">
            <v>5019313</v>
          </cell>
          <cell r="J445">
            <v>7440395</v>
          </cell>
          <cell r="K445">
            <v>2934166</v>
          </cell>
          <cell r="L445">
            <v>38867</v>
          </cell>
          <cell r="M445">
            <v>105240</v>
          </cell>
          <cell r="N445">
            <v>3078273</v>
          </cell>
          <cell r="O445">
            <v>10518668</v>
          </cell>
          <cell r="P445">
            <v>3383789.6300299997</v>
          </cell>
          <cell r="Q445">
            <v>-937514.875544655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8"/>
    </sheetNames>
    <sheetDataSet>
      <sheetData sheetId="0">
        <row r="29">
          <cell r="B29">
            <v>2018</v>
          </cell>
          <cell r="C29">
            <v>3776879.482427381</v>
          </cell>
          <cell r="D29">
            <v>800724</v>
          </cell>
          <cell r="E29">
            <v>2770401</v>
          </cell>
          <cell r="F29">
            <v>3571125</v>
          </cell>
          <cell r="G29">
            <v>431997</v>
          </cell>
          <cell r="H29">
            <v>0</v>
          </cell>
          <cell r="I29">
            <v>0</v>
          </cell>
          <cell r="J29">
            <v>163125.66666699998</v>
          </cell>
          <cell r="K29">
            <v>595122.6666669999</v>
          </cell>
          <cell r="L29">
            <v>0</v>
          </cell>
          <cell r="M29">
            <v>561981.7717006188</v>
          </cell>
          <cell r="N29">
            <v>8505108.920795</v>
          </cell>
        </row>
        <row r="56">
          <cell r="B56">
            <v>2018</v>
          </cell>
          <cell r="C56">
            <v>2636688</v>
          </cell>
          <cell r="D56">
            <v>2050239</v>
          </cell>
          <cell r="E56">
            <v>4841</v>
          </cell>
          <cell r="F56">
            <v>58744</v>
          </cell>
          <cell r="G56">
            <v>855</v>
          </cell>
          <cell r="H56">
            <v>3772</v>
          </cell>
          <cell r="I56">
            <v>5141</v>
          </cell>
          <cell r="J56">
            <v>4760280</v>
          </cell>
          <cell r="K56">
            <v>1291847.265405</v>
          </cell>
          <cell r="L56">
            <v>1397701.97708</v>
          </cell>
          <cell r="M56">
            <v>718041.187744</v>
          </cell>
          <cell r="N56">
            <v>337238.490566</v>
          </cell>
        </row>
        <row r="83">
          <cell r="B83">
            <v>2018</v>
          </cell>
          <cell r="C83">
            <v>2050240</v>
          </cell>
          <cell r="D83">
            <v>734670</v>
          </cell>
          <cell r="E83">
            <v>2059220</v>
          </cell>
          <cell r="F83">
            <v>87833</v>
          </cell>
          <cell r="G83">
            <v>2147053</v>
          </cell>
          <cell r="H83">
            <v>0</v>
          </cell>
          <cell r="I83">
            <v>98763</v>
          </cell>
          <cell r="J83">
            <v>362958</v>
          </cell>
          <cell r="K83">
            <v>7242787</v>
          </cell>
          <cell r="L83">
            <v>7704508</v>
          </cell>
          <cell r="M83">
            <v>1052354</v>
          </cell>
          <cell r="N83">
            <v>13688825</v>
          </cell>
        </row>
        <row r="109">
          <cell r="C109">
            <v>5512277</v>
          </cell>
          <cell r="D109">
            <v>3274352</v>
          </cell>
          <cell r="E109">
            <v>780689</v>
          </cell>
          <cell r="F109">
            <v>367918</v>
          </cell>
          <cell r="G109">
            <v>1148607</v>
          </cell>
          <cell r="H109">
            <v>398707</v>
          </cell>
          <cell r="I109">
            <v>205848</v>
          </cell>
          <cell r="J109">
            <v>604555</v>
          </cell>
          <cell r="K109">
            <v>431998</v>
          </cell>
          <cell r="L109">
            <v>2427664</v>
          </cell>
          <cell r="M109">
            <v>289372</v>
          </cell>
        </row>
        <row r="138">
          <cell r="C138">
            <v>5189</v>
          </cell>
          <cell r="D138">
            <v>16280</v>
          </cell>
          <cell r="E138">
            <v>224</v>
          </cell>
          <cell r="F138">
            <v>25</v>
          </cell>
          <cell r="G138">
            <v>163603</v>
          </cell>
          <cell r="H138">
            <v>163628</v>
          </cell>
          <cell r="I138">
            <v>1</v>
          </cell>
          <cell r="J138">
            <v>33</v>
          </cell>
          <cell r="K138">
            <v>236405</v>
          </cell>
          <cell r="L138">
            <v>236439</v>
          </cell>
          <cell r="M138">
            <v>98872</v>
          </cell>
          <cell r="N138">
            <v>520632</v>
          </cell>
        </row>
        <row r="163">
          <cell r="C163">
            <v>38281</v>
          </cell>
          <cell r="D163">
            <v>32514</v>
          </cell>
          <cell r="E163">
            <v>6299</v>
          </cell>
          <cell r="F163">
            <v>4731</v>
          </cell>
          <cell r="G163">
            <v>11030</v>
          </cell>
          <cell r="H163">
            <v>168</v>
          </cell>
          <cell r="I163">
            <v>0</v>
          </cell>
          <cell r="J163">
            <v>168</v>
          </cell>
          <cell r="K163">
            <v>0</v>
          </cell>
          <cell r="L163">
            <v>0</v>
          </cell>
          <cell r="M163">
            <v>351852</v>
          </cell>
          <cell r="N163">
            <v>86787</v>
          </cell>
        </row>
        <row r="224">
          <cell r="C224">
            <v>2636340</v>
          </cell>
          <cell r="D224">
            <v>68512</v>
          </cell>
          <cell r="E224">
            <v>5491160</v>
          </cell>
          <cell r="F224">
            <v>4837</v>
          </cell>
          <cell r="G224">
            <v>38281</v>
          </cell>
          <cell r="H224">
            <v>5602790</v>
          </cell>
          <cell r="I224">
            <v>8239130</v>
          </cell>
          <cell r="J224">
            <v>3274352</v>
          </cell>
          <cell r="K224">
            <v>32514</v>
          </cell>
          <cell r="L224">
            <v>3306866</v>
          </cell>
          <cell r="M224">
            <v>11545996</v>
          </cell>
          <cell r="N224">
            <v>3497557.187744</v>
          </cell>
          <cell r="O224">
            <v>0</v>
          </cell>
          <cell r="P224">
            <v>-999810.2811346188</v>
          </cell>
        </row>
        <row r="249">
          <cell r="C249">
            <v>147886.74619799998</v>
          </cell>
          <cell r="D249">
            <v>165987.16030938123</v>
          </cell>
          <cell r="E249">
            <v>37208</v>
          </cell>
          <cell r="F249">
            <v>3359890.629564</v>
          </cell>
          <cell r="G249">
            <v>65906.94635599997</v>
          </cell>
          <cell r="I249">
            <v>3776879.482427381</v>
          </cell>
          <cell r="J249">
            <v>734894</v>
          </cell>
          <cell r="K249">
            <v>798243</v>
          </cell>
          <cell r="M249">
            <v>0</v>
          </cell>
          <cell r="N249">
            <v>599458.97708</v>
          </cell>
          <cell r="O249">
            <v>1397701.97708</v>
          </cell>
          <cell r="P249">
            <v>4944</v>
          </cell>
          <cell r="Q249">
            <v>599779</v>
          </cell>
          <cell r="R249">
            <v>604723</v>
          </cell>
          <cell r="S249">
            <v>2509348.5053473813</v>
          </cell>
        </row>
        <row r="276">
          <cell r="C276">
            <v>2481</v>
          </cell>
          <cell r="D276">
            <v>0</v>
          </cell>
          <cell r="E276">
            <v>2770401</v>
          </cell>
          <cell r="F276">
            <v>2772882</v>
          </cell>
          <cell r="G276">
            <v>75264</v>
          </cell>
          <cell r="H276">
            <v>1216583.265405</v>
          </cell>
          <cell r="I276">
            <v>1291847.265405</v>
          </cell>
          <cell r="J276">
            <v>1481034.734595</v>
          </cell>
          <cell r="M276">
            <v>798243</v>
          </cell>
          <cell r="N276">
            <v>1233548</v>
          </cell>
          <cell r="O276">
            <v>4944</v>
          </cell>
          <cell r="P276">
            <v>1072189</v>
          </cell>
          <cell r="Q276">
            <v>2310681</v>
          </cell>
          <cell r="R276">
            <v>1159637</v>
          </cell>
          <cell r="S276">
            <v>1151044</v>
          </cell>
          <cell r="T276">
            <v>3430321.734595</v>
          </cell>
        </row>
        <row r="304">
          <cell r="H304">
            <v>1180144.265405</v>
          </cell>
          <cell r="I304">
            <v>1255408.265405</v>
          </cell>
          <cell r="J304">
            <v>1517473.734595</v>
          </cell>
          <cell r="M304">
            <v>798243</v>
          </cell>
          <cell r="N304">
            <v>2059245</v>
          </cell>
          <cell r="O304">
            <v>786988</v>
          </cell>
          <cell r="P304">
            <v>1272257</v>
          </cell>
          <cell r="Q304">
            <v>3587973.734595</v>
          </cell>
        </row>
        <row r="330">
          <cell r="C330">
            <v>70910</v>
          </cell>
          <cell r="D330">
            <v>4852421</v>
          </cell>
          <cell r="E330">
            <v>4923331</v>
          </cell>
          <cell r="F330">
            <v>302</v>
          </cell>
          <cell r="G330">
            <v>2984180.666667</v>
          </cell>
          <cell r="H330">
            <v>2984482.666667</v>
          </cell>
          <cell r="I330">
            <v>196259</v>
          </cell>
          <cell r="J330">
            <v>8104072.666666999</v>
          </cell>
          <cell r="K330">
            <v>6</v>
          </cell>
          <cell r="L330">
            <v>11191</v>
          </cell>
          <cell r="M330">
            <v>250692.66666699998</v>
          </cell>
          <cell r="N330">
            <v>261889.66666699998</v>
          </cell>
          <cell r="O330">
            <v>362991</v>
          </cell>
          <cell r="P330">
            <v>7479192</v>
          </cell>
          <cell r="Q330">
            <v>8104072.666666999</v>
          </cell>
          <cell r="R330">
            <v>431700</v>
          </cell>
          <cell r="S330">
            <v>0</v>
          </cell>
          <cell r="T330">
            <v>297</v>
          </cell>
          <cell r="U330">
            <v>0</v>
          </cell>
          <cell r="V330">
            <v>431997</v>
          </cell>
        </row>
        <row r="356">
          <cell r="C356">
            <v>75133</v>
          </cell>
          <cell r="D356">
            <v>203949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24714</v>
          </cell>
          <cell r="J356">
            <v>0</v>
          </cell>
          <cell r="K356">
            <v>65187</v>
          </cell>
          <cell r="L356">
            <v>89901</v>
          </cell>
          <cell r="M356">
            <v>-184616</v>
          </cell>
          <cell r="N356">
            <v>184367</v>
          </cell>
        </row>
        <row r="378">
          <cell r="C378">
            <v>22856</v>
          </cell>
          <cell r="D378">
            <v>101238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11191</v>
          </cell>
          <cell r="L378">
            <v>0</v>
          </cell>
          <cell r="M378">
            <v>52785</v>
          </cell>
          <cell r="N378">
            <v>-3703</v>
          </cell>
        </row>
        <row r="415">
          <cell r="C415">
            <v>2509348.5053473813</v>
          </cell>
          <cell r="D415">
            <v>3587973.734595</v>
          </cell>
          <cell r="E415">
            <v>-157652</v>
          </cell>
          <cell r="F415">
            <v>3430321.734595</v>
          </cell>
          <cell r="G415">
            <v>275412.666667</v>
          </cell>
          <cell r="H415">
            <v>362991</v>
          </cell>
          <cell r="I415">
            <v>7544379</v>
          </cell>
          <cell r="J415">
            <v>8182782.666666999</v>
          </cell>
          <cell r="K415">
            <v>11613104.401262</v>
          </cell>
          <cell r="L415">
            <v>14122452.906609382</v>
          </cell>
        </row>
        <row r="445">
          <cell r="C445">
            <v>2619951</v>
          </cell>
          <cell r="D445">
            <v>9768</v>
          </cell>
          <cell r="E445">
            <v>5287219</v>
          </cell>
          <cell r="F445">
            <v>4837</v>
          </cell>
          <cell r="G445">
            <v>38280</v>
          </cell>
          <cell r="H445">
            <v>22856</v>
          </cell>
          <cell r="I445">
            <v>5362960</v>
          </cell>
          <cell r="J445">
            <v>7982911</v>
          </cell>
          <cell r="K445">
            <v>3274344</v>
          </cell>
          <cell r="L445">
            <v>32514</v>
          </cell>
          <cell r="M445">
            <v>101238</v>
          </cell>
          <cell r="N445">
            <v>3408096</v>
          </cell>
          <cell r="O445">
            <v>11391007</v>
          </cell>
          <cell r="P445">
            <v>3550342.187744</v>
          </cell>
          <cell r="Q445">
            <v>-818897.2811346188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Feuil1"/>
      <sheetName val="8BULZC2019"/>
    </sheetNames>
    <sheetDataSet>
      <sheetData sheetId="0">
        <row r="29">
          <cell r="B29">
            <v>2019</v>
          </cell>
          <cell r="C29">
            <v>4371540.105245717</v>
          </cell>
          <cell r="D29">
            <v>1019908</v>
          </cell>
          <cell r="E29">
            <v>2771783</v>
          </cell>
          <cell r="F29">
            <v>3791691</v>
          </cell>
          <cell r="G29">
            <v>273933</v>
          </cell>
          <cell r="H29">
            <v>0</v>
          </cell>
          <cell r="I29">
            <v>0</v>
          </cell>
          <cell r="J29">
            <v>133755</v>
          </cell>
          <cell r="K29">
            <v>407688</v>
          </cell>
          <cell r="L29">
            <v>0</v>
          </cell>
          <cell r="M29">
            <v>762140.1779922833</v>
          </cell>
          <cell r="N29">
            <v>9333059.283238</v>
          </cell>
        </row>
        <row r="56">
          <cell r="B56">
            <v>2019</v>
          </cell>
          <cell r="C56">
            <v>2856101</v>
          </cell>
          <cell r="D56">
            <v>2222356</v>
          </cell>
          <cell r="E56">
            <v>2278</v>
          </cell>
          <cell r="F56">
            <v>64159</v>
          </cell>
          <cell r="G56">
            <v>560</v>
          </cell>
          <cell r="H56">
            <v>5220</v>
          </cell>
          <cell r="I56">
            <v>3539</v>
          </cell>
          <cell r="J56">
            <v>5154213</v>
          </cell>
          <cell r="K56">
            <v>1215001.265405</v>
          </cell>
          <cell r="L56">
            <v>1631377.832196</v>
          </cell>
          <cell r="M56">
            <v>853267.0891180001</v>
          </cell>
          <cell r="N56">
            <v>479200.096519</v>
          </cell>
        </row>
        <row r="83">
          <cell r="B83">
            <v>2019</v>
          </cell>
          <cell r="C83">
            <v>2222358</v>
          </cell>
          <cell r="D83">
            <v>526365</v>
          </cell>
          <cell r="E83">
            <v>2852013</v>
          </cell>
          <cell r="F83">
            <v>93399</v>
          </cell>
          <cell r="G83">
            <v>2945412</v>
          </cell>
          <cell r="H83">
            <v>9</v>
          </cell>
          <cell r="I83">
            <v>100885</v>
          </cell>
          <cell r="J83">
            <v>371659</v>
          </cell>
          <cell r="K83">
            <v>6987568</v>
          </cell>
          <cell r="L83">
            <v>7460121</v>
          </cell>
          <cell r="M83">
            <v>1141337</v>
          </cell>
          <cell r="N83">
            <v>14295593</v>
          </cell>
        </row>
        <row r="109">
          <cell r="C109">
            <v>5963889</v>
          </cell>
          <cell r="D109">
            <v>3315268</v>
          </cell>
          <cell r="E109">
            <v>797305</v>
          </cell>
          <cell r="F109">
            <v>370106</v>
          </cell>
          <cell r="G109">
            <v>1167411</v>
          </cell>
          <cell r="H109">
            <v>435517</v>
          </cell>
          <cell r="I109">
            <v>153771</v>
          </cell>
          <cell r="J109">
            <v>589288</v>
          </cell>
          <cell r="K109">
            <v>273933</v>
          </cell>
          <cell r="L109">
            <v>2545672</v>
          </cell>
          <cell r="M109">
            <v>440132</v>
          </cell>
        </row>
        <row r="138">
          <cell r="C138">
            <v>2565</v>
          </cell>
          <cell r="D138">
            <v>22051</v>
          </cell>
          <cell r="E138">
            <v>251</v>
          </cell>
          <cell r="F138">
            <v>34</v>
          </cell>
          <cell r="G138">
            <v>171881</v>
          </cell>
          <cell r="H138">
            <v>171915</v>
          </cell>
          <cell r="I138">
            <v>2148</v>
          </cell>
          <cell r="J138">
            <v>175</v>
          </cell>
          <cell r="K138">
            <v>219399</v>
          </cell>
          <cell r="L138">
            <v>221722</v>
          </cell>
          <cell r="M138">
            <v>87697</v>
          </cell>
          <cell r="N138">
            <v>506201</v>
          </cell>
        </row>
        <row r="163">
          <cell r="C163">
            <v>36693</v>
          </cell>
          <cell r="D163">
            <v>33161</v>
          </cell>
          <cell r="E163">
            <v>8102</v>
          </cell>
          <cell r="F163">
            <v>21079</v>
          </cell>
          <cell r="G163">
            <v>29181</v>
          </cell>
          <cell r="H163">
            <v>147</v>
          </cell>
          <cell r="I163">
            <v>0</v>
          </cell>
          <cell r="J163">
            <v>147</v>
          </cell>
          <cell r="K163">
            <v>0</v>
          </cell>
          <cell r="L163">
            <v>9</v>
          </cell>
          <cell r="M163">
            <v>337406</v>
          </cell>
          <cell r="N163">
            <v>69604</v>
          </cell>
        </row>
        <row r="224">
          <cell r="C224">
            <v>2855814</v>
          </cell>
          <cell r="D224">
            <v>73478</v>
          </cell>
          <cell r="E224">
            <v>5937001</v>
          </cell>
          <cell r="F224">
            <v>4837</v>
          </cell>
          <cell r="G224">
            <v>36693</v>
          </cell>
          <cell r="H224">
            <v>6052009</v>
          </cell>
          <cell r="I224">
            <v>8907823</v>
          </cell>
          <cell r="J224">
            <v>3315268</v>
          </cell>
          <cell r="K224">
            <v>33161</v>
          </cell>
          <cell r="L224">
            <v>3348429</v>
          </cell>
          <cell r="M224">
            <v>12256252</v>
          </cell>
          <cell r="N224">
            <v>3736345.089118</v>
          </cell>
          <cell r="O224">
            <v>0</v>
          </cell>
          <cell r="P224">
            <v>-1002238.0814732832</v>
          </cell>
        </row>
        <row r="249">
          <cell r="C249">
            <v>178656.253489</v>
          </cell>
          <cell r="D249">
            <v>166579.16780071682</v>
          </cell>
          <cell r="E249">
            <v>38036</v>
          </cell>
          <cell r="F249">
            <v>3739839.8767109998</v>
          </cell>
          <cell r="G249">
            <v>248428.80724499997</v>
          </cell>
          <cell r="I249">
            <v>4371540.105245717</v>
          </cell>
          <cell r="J249">
            <v>526616</v>
          </cell>
          <cell r="K249">
            <v>1019908</v>
          </cell>
          <cell r="M249">
            <v>0</v>
          </cell>
          <cell r="N249">
            <v>611469.832196</v>
          </cell>
          <cell r="O249">
            <v>1631377.832196</v>
          </cell>
          <cell r="P249">
            <v>4944</v>
          </cell>
          <cell r="Q249">
            <v>584491</v>
          </cell>
          <cell r="R249">
            <v>589435</v>
          </cell>
          <cell r="S249">
            <v>2677343.273049717</v>
          </cell>
        </row>
        <row r="276">
          <cell r="C276">
            <v>0</v>
          </cell>
          <cell r="D276">
            <v>0</v>
          </cell>
          <cell r="E276">
            <v>2771783</v>
          </cell>
          <cell r="F276">
            <v>2771783</v>
          </cell>
          <cell r="G276">
            <v>78312</v>
          </cell>
          <cell r="H276">
            <v>1136689.265405</v>
          </cell>
          <cell r="I276">
            <v>1215001.265405</v>
          </cell>
          <cell r="J276">
            <v>1556781.734595</v>
          </cell>
          <cell r="M276">
            <v>1019908</v>
          </cell>
          <cell r="N276">
            <v>2046687</v>
          </cell>
          <cell r="O276">
            <v>4944</v>
          </cell>
          <cell r="P276">
            <v>1065696</v>
          </cell>
          <cell r="Q276">
            <v>3117327</v>
          </cell>
          <cell r="R276">
            <v>1196592</v>
          </cell>
          <cell r="S276">
            <v>1920735</v>
          </cell>
          <cell r="T276">
            <v>4497424.734595</v>
          </cell>
        </row>
        <row r="304">
          <cell r="H304">
            <v>1102381.265405</v>
          </cell>
          <cell r="I304">
            <v>1180693.265405</v>
          </cell>
          <cell r="J304">
            <v>1591089.734595</v>
          </cell>
          <cell r="M304">
            <v>1019908</v>
          </cell>
          <cell r="N304">
            <v>2852047</v>
          </cell>
          <cell r="O304">
            <v>805407</v>
          </cell>
          <cell r="P304">
            <v>2046640</v>
          </cell>
          <cell r="Q304">
            <v>4657637.734595</v>
          </cell>
        </row>
        <row r="330">
          <cell r="C330">
            <v>76227</v>
          </cell>
          <cell r="D330">
            <v>4451444</v>
          </cell>
          <cell r="E330">
            <v>4527671</v>
          </cell>
          <cell r="F330">
            <v>1101</v>
          </cell>
          <cell r="G330">
            <v>3086526</v>
          </cell>
          <cell r="H330">
            <v>3087627</v>
          </cell>
          <cell r="I330">
            <v>200291</v>
          </cell>
          <cell r="J330">
            <v>7815589</v>
          </cell>
          <cell r="K330">
            <v>11</v>
          </cell>
          <cell r="L330">
            <v>10563</v>
          </cell>
          <cell r="M330">
            <v>226214</v>
          </cell>
          <cell r="N330">
            <v>236788</v>
          </cell>
          <cell r="O330">
            <v>371834</v>
          </cell>
          <cell r="P330">
            <v>7206967</v>
          </cell>
          <cell r="Q330">
            <v>7815589</v>
          </cell>
          <cell r="R330">
            <v>269274</v>
          </cell>
          <cell r="S330">
            <v>0</v>
          </cell>
          <cell r="T330">
            <v>4659</v>
          </cell>
          <cell r="U330">
            <v>0</v>
          </cell>
          <cell r="V330">
            <v>273933</v>
          </cell>
        </row>
        <row r="356">
          <cell r="C356">
            <v>78248</v>
          </cell>
          <cell r="D356">
            <v>165189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24376</v>
          </cell>
          <cell r="J356">
            <v>0</v>
          </cell>
          <cell r="K356">
            <v>78641</v>
          </cell>
          <cell r="L356">
            <v>103017</v>
          </cell>
          <cell r="M356">
            <v>-136505</v>
          </cell>
          <cell r="N356">
            <v>209949</v>
          </cell>
        </row>
        <row r="378">
          <cell r="C378">
            <v>39650</v>
          </cell>
          <cell r="D378">
            <v>110312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10563</v>
          </cell>
          <cell r="L378">
            <v>0</v>
          </cell>
          <cell r="M378">
            <v>55195</v>
          </cell>
          <cell r="N378">
            <v>-5771</v>
          </cell>
        </row>
        <row r="415">
          <cell r="C415">
            <v>2677343.273049717</v>
          </cell>
          <cell r="D415">
            <v>4657637.734595</v>
          </cell>
          <cell r="E415">
            <v>-160213</v>
          </cell>
          <cell r="F415">
            <v>4497424.734595</v>
          </cell>
          <cell r="G415">
            <v>250601</v>
          </cell>
          <cell r="H415">
            <v>371834</v>
          </cell>
          <cell r="I415">
            <v>7285608</v>
          </cell>
          <cell r="J415">
            <v>7908043</v>
          </cell>
          <cell r="K415">
            <v>12405467.734595</v>
          </cell>
          <cell r="L415">
            <v>15082811.007644717</v>
          </cell>
        </row>
        <row r="445">
          <cell r="C445">
            <v>2841725</v>
          </cell>
          <cell r="D445">
            <v>9319</v>
          </cell>
          <cell r="E445">
            <v>5771820</v>
          </cell>
          <cell r="F445">
            <v>4837</v>
          </cell>
          <cell r="G445">
            <v>36692</v>
          </cell>
          <cell r="H445">
            <v>39650</v>
          </cell>
          <cell r="I445">
            <v>5862318</v>
          </cell>
          <cell r="J445">
            <v>8704043</v>
          </cell>
          <cell r="K445">
            <v>3315260</v>
          </cell>
          <cell r="L445">
            <v>33161</v>
          </cell>
          <cell r="M445">
            <v>110312</v>
          </cell>
          <cell r="N445">
            <v>3458733</v>
          </cell>
          <cell r="O445">
            <v>12162776</v>
          </cell>
          <cell r="P445">
            <v>3791540.089118</v>
          </cell>
          <cell r="Q445">
            <v>-871504.0814732832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Feuil1"/>
      <sheetName val="8BULZC2021"/>
    </sheetNames>
    <sheetDataSet>
      <sheetData sheetId="0">
        <row r="18">
          <cell r="B18">
            <v>2021</v>
          </cell>
        </row>
        <row r="20">
          <cell r="A20" t="str">
            <v>MARS</v>
          </cell>
          <cell r="C20">
            <v>3826232.163934418</v>
          </cell>
          <cell r="D20">
            <v>1638113</v>
          </cell>
          <cell r="E20">
            <v>2778733</v>
          </cell>
          <cell r="F20">
            <v>4416846</v>
          </cell>
          <cell r="G20">
            <v>501510</v>
          </cell>
          <cell r="H20">
            <v>0</v>
          </cell>
          <cell r="I20">
            <v>0</v>
          </cell>
          <cell r="J20">
            <v>185745.833334</v>
          </cell>
          <cell r="K20">
            <v>687255.833334</v>
          </cell>
          <cell r="L20">
            <v>0</v>
          </cell>
          <cell r="M20">
            <v>718849.8029945823</v>
          </cell>
          <cell r="N20">
            <v>9649183.800263</v>
          </cell>
        </row>
        <row r="23">
          <cell r="A23" t="str">
            <v>JUIN</v>
          </cell>
          <cell r="C23">
            <v>3971804.593540078</v>
          </cell>
          <cell r="D23">
            <v>1825527</v>
          </cell>
          <cell r="E23">
            <v>2777485</v>
          </cell>
          <cell r="F23">
            <v>4603012</v>
          </cell>
          <cell r="G23">
            <v>483521</v>
          </cell>
          <cell r="H23">
            <v>0</v>
          </cell>
          <cell r="I23">
            <v>0</v>
          </cell>
          <cell r="J23">
            <v>183250.166668</v>
          </cell>
          <cell r="K23">
            <v>666771.1666679999</v>
          </cell>
          <cell r="L23">
            <v>0</v>
          </cell>
          <cell r="M23">
            <v>689315.2277189221</v>
          </cell>
          <cell r="N23">
            <v>9930902.987927</v>
          </cell>
        </row>
        <row r="26">
          <cell r="A26" t="str">
            <v>SEPT</v>
          </cell>
          <cell r="C26">
            <v>4505184.3854841</v>
          </cell>
          <cell r="D26">
            <v>2188433.7969030985</v>
          </cell>
          <cell r="E26">
            <v>2770115</v>
          </cell>
          <cell r="F26">
            <v>4958548.796903098</v>
          </cell>
          <cell r="G26">
            <v>575289</v>
          </cell>
          <cell r="H26">
            <v>0</v>
          </cell>
          <cell r="I26">
            <v>0</v>
          </cell>
          <cell r="J26">
            <v>174561.199023</v>
          </cell>
          <cell r="K26">
            <v>749850.199023</v>
          </cell>
          <cell r="L26">
            <v>0</v>
          </cell>
          <cell r="M26">
            <v>953913.9844039001</v>
          </cell>
          <cell r="N26">
            <v>11167497.365814101</v>
          </cell>
        </row>
        <row r="29">
          <cell r="A29" t="str">
            <v>DEC</v>
          </cell>
          <cell r="B29">
            <v>2021</v>
          </cell>
          <cell r="C29">
            <v>4551167.364141427</v>
          </cell>
          <cell r="D29">
            <v>3322320.0658484874</v>
          </cell>
          <cell r="E29">
            <v>2770055</v>
          </cell>
          <cell r="F29">
            <v>6092375.065848487</v>
          </cell>
          <cell r="G29">
            <v>788368</v>
          </cell>
          <cell r="H29">
            <v>3398</v>
          </cell>
          <cell r="I29">
            <v>0</v>
          </cell>
          <cell r="J29">
            <v>167671.737754</v>
          </cell>
          <cell r="K29">
            <v>959437.737754</v>
          </cell>
          <cell r="L29">
            <v>0</v>
          </cell>
          <cell r="M29">
            <v>712081.4011395735</v>
          </cell>
          <cell r="N29">
            <v>12315061.56888349</v>
          </cell>
        </row>
        <row r="47">
          <cell r="A47" t="str">
            <v>MARS</v>
          </cell>
          <cell r="B47">
            <v>2021</v>
          </cell>
          <cell r="C47">
            <v>3082154</v>
          </cell>
          <cell r="D47">
            <v>2139202</v>
          </cell>
          <cell r="E47">
            <v>4552</v>
          </cell>
          <cell r="F47">
            <v>43925</v>
          </cell>
          <cell r="G47">
            <v>547</v>
          </cell>
          <cell r="H47">
            <v>45296</v>
          </cell>
          <cell r="I47">
            <v>7092</v>
          </cell>
          <cell r="J47">
            <v>5322768</v>
          </cell>
          <cell r="K47">
            <v>887930.4735920001</v>
          </cell>
          <cell r="L47">
            <v>2217289.166048</v>
          </cell>
          <cell r="M47">
            <v>831702.346958</v>
          </cell>
          <cell r="N47">
            <v>389494.813665</v>
          </cell>
        </row>
        <row r="50">
          <cell r="A50" t="str">
            <v>JUIN</v>
          </cell>
          <cell r="C50">
            <v>3160025</v>
          </cell>
          <cell r="D50">
            <v>2365185</v>
          </cell>
          <cell r="E50">
            <v>5685</v>
          </cell>
          <cell r="F50">
            <v>45860</v>
          </cell>
          <cell r="G50">
            <v>401</v>
          </cell>
          <cell r="H50">
            <v>192290.112413</v>
          </cell>
          <cell r="I50">
            <v>6515</v>
          </cell>
          <cell r="J50">
            <v>5775961.112413</v>
          </cell>
          <cell r="K50">
            <v>883338.4735920001</v>
          </cell>
          <cell r="L50">
            <v>2076827.910076</v>
          </cell>
          <cell r="M50">
            <v>869335.632096</v>
          </cell>
          <cell r="N50">
            <v>325439.85975</v>
          </cell>
        </row>
        <row r="53">
          <cell r="A53" t="str">
            <v>SEPT</v>
          </cell>
          <cell r="C53">
            <v>3239660</v>
          </cell>
          <cell r="D53">
            <v>2034798</v>
          </cell>
          <cell r="E53">
            <v>4446</v>
          </cell>
          <cell r="F53">
            <v>25946</v>
          </cell>
          <cell r="G53">
            <v>352</v>
          </cell>
          <cell r="H53">
            <v>190443.725339</v>
          </cell>
          <cell r="I53">
            <v>5593</v>
          </cell>
          <cell r="J53">
            <v>5501238.725339</v>
          </cell>
          <cell r="K53">
            <v>1288932.106774</v>
          </cell>
          <cell r="L53">
            <v>3088082.3101110985</v>
          </cell>
          <cell r="M53">
            <v>864535.590479</v>
          </cell>
          <cell r="N53">
            <v>424707.633111</v>
          </cell>
        </row>
        <row r="56">
          <cell r="A56" t="str">
            <v>DEC</v>
          </cell>
          <cell r="B56">
            <v>2021</v>
          </cell>
          <cell r="C56">
            <v>1945837</v>
          </cell>
          <cell r="D56">
            <v>2382503</v>
          </cell>
          <cell r="E56">
            <v>884934</v>
          </cell>
          <cell r="F56">
            <v>39261</v>
          </cell>
          <cell r="G56">
            <v>207</v>
          </cell>
          <cell r="H56">
            <v>193097.376427</v>
          </cell>
          <cell r="I56">
            <v>2816</v>
          </cell>
          <cell r="J56">
            <v>5448655.376427</v>
          </cell>
          <cell r="K56">
            <v>1370070.106774</v>
          </cell>
          <cell r="L56">
            <v>4110986.6600444876</v>
          </cell>
          <cell r="M56">
            <v>869132.4455149999</v>
          </cell>
          <cell r="N56">
            <v>-1138443.019877</v>
          </cell>
        </row>
        <row r="74">
          <cell r="C74">
            <v>2139202</v>
          </cell>
          <cell r="D74">
            <v>500107</v>
          </cell>
          <cell r="E74">
            <v>4006379</v>
          </cell>
          <cell r="F74">
            <v>101728</v>
          </cell>
          <cell r="G74">
            <v>4108107</v>
          </cell>
          <cell r="H74">
            <v>0</v>
          </cell>
          <cell r="I74">
            <v>359183</v>
          </cell>
          <cell r="J74">
            <v>574389</v>
          </cell>
          <cell r="K74">
            <v>7020073</v>
          </cell>
          <cell r="L74">
            <v>7953645</v>
          </cell>
          <cell r="M74">
            <v>1276600</v>
          </cell>
          <cell r="N74">
            <v>15977661</v>
          </cell>
        </row>
        <row r="77">
          <cell r="C77">
            <v>2365185</v>
          </cell>
          <cell r="D77">
            <v>597285</v>
          </cell>
          <cell r="E77">
            <v>4360541</v>
          </cell>
          <cell r="F77">
            <v>216706</v>
          </cell>
          <cell r="G77">
            <v>4577247</v>
          </cell>
          <cell r="H77">
            <v>0</v>
          </cell>
          <cell r="I77">
            <v>309457</v>
          </cell>
          <cell r="J77">
            <v>533515</v>
          </cell>
          <cell r="K77">
            <v>6987023</v>
          </cell>
          <cell r="L77">
            <v>7829995</v>
          </cell>
          <cell r="M77">
            <v>1313886</v>
          </cell>
          <cell r="N77">
            <v>16683598</v>
          </cell>
        </row>
        <row r="80">
          <cell r="C80">
            <v>2034797</v>
          </cell>
          <cell r="D80">
            <v>413827</v>
          </cell>
          <cell r="E80">
            <v>4546873</v>
          </cell>
          <cell r="F80">
            <v>146755</v>
          </cell>
          <cell r="G80">
            <v>4693628</v>
          </cell>
          <cell r="H80">
            <v>18414</v>
          </cell>
          <cell r="I80">
            <v>263416</v>
          </cell>
          <cell r="J80">
            <v>552076</v>
          </cell>
          <cell r="K80">
            <v>7344639</v>
          </cell>
          <cell r="L80">
            <v>8178545</v>
          </cell>
          <cell r="M80">
            <v>1509583</v>
          </cell>
          <cell r="N80">
            <v>16830380</v>
          </cell>
        </row>
        <row r="83">
          <cell r="B83">
            <v>2021</v>
          </cell>
          <cell r="C83">
            <v>2221991</v>
          </cell>
          <cell r="D83">
            <v>422625</v>
          </cell>
          <cell r="E83">
            <v>4800675</v>
          </cell>
          <cell r="F83">
            <v>145288</v>
          </cell>
          <cell r="G83">
            <v>4945963</v>
          </cell>
          <cell r="H83">
            <v>17639</v>
          </cell>
          <cell r="I83">
            <v>247069</v>
          </cell>
          <cell r="J83">
            <v>633206</v>
          </cell>
          <cell r="K83">
            <v>7828411</v>
          </cell>
          <cell r="L83">
            <v>8726325</v>
          </cell>
          <cell r="M83">
            <v>2195376</v>
          </cell>
          <cell r="N83">
            <v>18512280</v>
          </cell>
        </row>
        <row r="100">
          <cell r="C100">
            <v>6433242</v>
          </cell>
          <cell r="D100">
            <v>3947869</v>
          </cell>
          <cell r="E100">
            <v>957220</v>
          </cell>
          <cell r="F100">
            <v>295673</v>
          </cell>
          <cell r="G100">
            <v>1252893</v>
          </cell>
          <cell r="H100">
            <v>477588</v>
          </cell>
          <cell r="I100">
            <v>133766</v>
          </cell>
          <cell r="J100">
            <v>611354</v>
          </cell>
          <cell r="K100">
            <v>501511</v>
          </cell>
          <cell r="L100">
            <v>3030053</v>
          </cell>
          <cell r="M100">
            <v>200739</v>
          </cell>
        </row>
        <row r="103">
          <cell r="C103">
            <v>6950508</v>
          </cell>
          <cell r="D103">
            <v>3954349</v>
          </cell>
          <cell r="E103">
            <v>962392</v>
          </cell>
          <cell r="F103">
            <v>299783</v>
          </cell>
          <cell r="G103">
            <v>1262175</v>
          </cell>
          <cell r="H103">
            <v>528174</v>
          </cell>
          <cell r="I103">
            <v>164415</v>
          </cell>
          <cell r="J103">
            <v>692589</v>
          </cell>
          <cell r="K103">
            <v>483522</v>
          </cell>
          <cell r="L103">
            <v>3018307</v>
          </cell>
          <cell r="M103">
            <v>322148</v>
          </cell>
        </row>
        <row r="106">
          <cell r="C106">
            <v>6878699</v>
          </cell>
          <cell r="D106">
            <v>4048194</v>
          </cell>
          <cell r="E106">
            <v>1028897</v>
          </cell>
          <cell r="F106">
            <v>228019</v>
          </cell>
          <cell r="G106">
            <v>1256916</v>
          </cell>
          <cell r="H106">
            <v>453435</v>
          </cell>
          <cell r="I106">
            <v>128033</v>
          </cell>
          <cell r="J106">
            <v>581468</v>
          </cell>
          <cell r="K106">
            <v>575288</v>
          </cell>
          <cell r="L106">
            <v>3086543</v>
          </cell>
          <cell r="M106">
            <v>403272</v>
          </cell>
        </row>
        <row r="109">
          <cell r="C109">
            <v>7318293</v>
          </cell>
          <cell r="D109">
            <v>3989110</v>
          </cell>
          <cell r="E109">
            <v>986811</v>
          </cell>
          <cell r="F109">
            <v>400367</v>
          </cell>
          <cell r="G109">
            <v>1387178</v>
          </cell>
          <cell r="H109">
            <v>515301</v>
          </cell>
          <cell r="I109">
            <v>141621</v>
          </cell>
          <cell r="J109">
            <v>656922</v>
          </cell>
          <cell r="K109">
            <v>669103</v>
          </cell>
          <cell r="L109">
            <v>3126232</v>
          </cell>
          <cell r="M109">
            <v>1365442</v>
          </cell>
        </row>
        <row r="129">
          <cell r="C129">
            <v>4869</v>
          </cell>
          <cell r="D129">
            <v>18482</v>
          </cell>
          <cell r="E129">
            <v>235</v>
          </cell>
          <cell r="F129">
            <v>34</v>
          </cell>
          <cell r="G129">
            <v>166015</v>
          </cell>
          <cell r="H129">
            <v>166049</v>
          </cell>
          <cell r="I129">
            <v>749</v>
          </cell>
          <cell r="J129">
            <v>52</v>
          </cell>
          <cell r="K129">
            <v>244128</v>
          </cell>
          <cell r="L129">
            <v>244929</v>
          </cell>
          <cell r="M129">
            <v>97145</v>
          </cell>
          <cell r="N129">
            <v>531709</v>
          </cell>
        </row>
        <row r="132">
          <cell r="C132">
            <v>5984</v>
          </cell>
          <cell r="D132">
            <v>21181</v>
          </cell>
          <cell r="E132">
            <v>235</v>
          </cell>
          <cell r="F132">
            <v>34</v>
          </cell>
          <cell r="G132">
            <v>163379</v>
          </cell>
          <cell r="H132">
            <v>163413</v>
          </cell>
          <cell r="I132">
            <v>250</v>
          </cell>
          <cell r="J132">
            <v>34</v>
          </cell>
          <cell r="K132">
            <v>246266</v>
          </cell>
          <cell r="L132">
            <v>246550</v>
          </cell>
          <cell r="M132">
            <v>66651</v>
          </cell>
          <cell r="N132">
            <v>504014</v>
          </cell>
        </row>
        <row r="135">
          <cell r="C135">
            <v>4969</v>
          </cell>
          <cell r="D135">
            <v>24044</v>
          </cell>
          <cell r="E135">
            <v>4001</v>
          </cell>
          <cell r="F135">
            <v>34</v>
          </cell>
          <cell r="G135">
            <v>166984</v>
          </cell>
          <cell r="H135">
            <v>167018</v>
          </cell>
          <cell r="I135">
            <v>1294</v>
          </cell>
          <cell r="J135">
            <v>31</v>
          </cell>
          <cell r="K135">
            <v>323007</v>
          </cell>
          <cell r="L135">
            <v>324332</v>
          </cell>
          <cell r="M135">
            <v>73550</v>
          </cell>
          <cell r="N135">
            <v>597914</v>
          </cell>
        </row>
        <row r="138">
          <cell r="C138">
            <v>5579</v>
          </cell>
          <cell r="D138">
            <v>29121</v>
          </cell>
          <cell r="E138">
            <v>507</v>
          </cell>
          <cell r="F138">
            <v>34</v>
          </cell>
          <cell r="G138">
            <v>163321</v>
          </cell>
          <cell r="H138">
            <v>163355</v>
          </cell>
          <cell r="I138">
            <v>1219</v>
          </cell>
          <cell r="J138">
            <v>56</v>
          </cell>
          <cell r="K138">
            <v>319278</v>
          </cell>
          <cell r="L138">
            <v>320553</v>
          </cell>
          <cell r="M138">
            <v>76230</v>
          </cell>
          <cell r="N138">
            <v>595345</v>
          </cell>
        </row>
        <row r="154">
          <cell r="C154">
            <v>39181</v>
          </cell>
          <cell r="D154">
            <v>35132</v>
          </cell>
          <cell r="E154">
            <v>8102</v>
          </cell>
          <cell r="F154">
            <v>20677</v>
          </cell>
          <cell r="G154">
            <v>28779</v>
          </cell>
          <cell r="H154">
            <v>173</v>
          </cell>
          <cell r="I154">
            <v>0</v>
          </cell>
          <cell r="J154">
            <v>173</v>
          </cell>
          <cell r="K154">
            <v>0</v>
          </cell>
          <cell r="L154">
            <v>0</v>
          </cell>
          <cell r="M154">
            <v>348384</v>
          </cell>
          <cell r="N154">
            <v>80060</v>
          </cell>
        </row>
        <row r="157">
          <cell r="C157">
            <v>39946</v>
          </cell>
          <cell r="D157">
            <v>35330</v>
          </cell>
          <cell r="E157">
            <v>8102</v>
          </cell>
          <cell r="F157">
            <v>20712</v>
          </cell>
          <cell r="G157">
            <v>28814</v>
          </cell>
          <cell r="H157">
            <v>149</v>
          </cell>
          <cell r="I157">
            <v>0</v>
          </cell>
          <cell r="J157">
            <v>149</v>
          </cell>
          <cell r="K157">
            <v>0</v>
          </cell>
          <cell r="L157">
            <v>0</v>
          </cell>
          <cell r="M157">
            <v>351652</v>
          </cell>
          <cell r="N157">
            <v>48123</v>
          </cell>
        </row>
        <row r="160">
          <cell r="C160">
            <v>46658</v>
          </cell>
          <cell r="D160">
            <v>41175</v>
          </cell>
          <cell r="E160">
            <v>8102</v>
          </cell>
          <cell r="F160">
            <v>21780</v>
          </cell>
          <cell r="G160">
            <v>29882</v>
          </cell>
          <cell r="H160">
            <v>168</v>
          </cell>
          <cell r="I160">
            <v>690</v>
          </cell>
          <cell r="J160">
            <v>858</v>
          </cell>
          <cell r="K160">
            <v>0</v>
          </cell>
          <cell r="L160">
            <v>18414</v>
          </cell>
          <cell r="M160">
            <v>387893</v>
          </cell>
          <cell r="N160">
            <v>73034</v>
          </cell>
        </row>
        <row r="163">
          <cell r="C163">
            <v>43541</v>
          </cell>
          <cell r="D163">
            <v>39382</v>
          </cell>
          <cell r="E163">
            <v>8102</v>
          </cell>
          <cell r="F163">
            <v>21972</v>
          </cell>
          <cell r="G163">
            <v>30074</v>
          </cell>
          <cell r="H163">
            <v>152</v>
          </cell>
          <cell r="I163">
            <v>690</v>
          </cell>
          <cell r="J163">
            <v>842</v>
          </cell>
          <cell r="K163">
            <v>0</v>
          </cell>
          <cell r="L163">
            <v>17639</v>
          </cell>
          <cell r="M163">
            <v>385496</v>
          </cell>
          <cell r="N163">
            <v>78371</v>
          </cell>
        </row>
        <row r="215">
          <cell r="C215">
            <v>3081837</v>
          </cell>
          <cell r="D215">
            <v>96860</v>
          </cell>
          <cell r="E215">
            <v>6409956</v>
          </cell>
          <cell r="F215">
            <v>4837</v>
          </cell>
          <cell r="G215">
            <v>39181</v>
          </cell>
          <cell r="H215">
            <v>6550834</v>
          </cell>
          <cell r="I215">
            <v>9632671</v>
          </cell>
          <cell r="J215">
            <v>3947836</v>
          </cell>
          <cell r="K215">
            <v>35132</v>
          </cell>
          <cell r="L215">
            <v>3982968</v>
          </cell>
          <cell r="M215">
            <v>13615639</v>
          </cell>
          <cell r="N215">
            <v>4210139.346958</v>
          </cell>
          <cell r="O215">
            <v>0</v>
          </cell>
          <cell r="P215">
            <v>-1422300.9893295823</v>
          </cell>
        </row>
        <row r="218">
          <cell r="C218">
            <v>3159726</v>
          </cell>
          <cell r="D218">
            <v>245066.112413</v>
          </cell>
          <cell r="E218">
            <v>6924490</v>
          </cell>
          <cell r="F218">
            <v>4837</v>
          </cell>
          <cell r="G218">
            <v>39946</v>
          </cell>
          <cell r="H218">
            <v>7214339.112413</v>
          </cell>
          <cell r="I218">
            <v>10374065.112413</v>
          </cell>
          <cell r="J218">
            <v>3954349</v>
          </cell>
          <cell r="K218">
            <v>35330</v>
          </cell>
          <cell r="L218">
            <v>3989679</v>
          </cell>
          <cell r="M218">
            <v>14363744.112413</v>
          </cell>
          <cell r="N218">
            <v>4239294.632096</v>
          </cell>
          <cell r="O218">
            <v>0</v>
          </cell>
          <cell r="P218">
            <v>-1374141.367968922</v>
          </cell>
        </row>
        <row r="221">
          <cell r="C221">
            <v>3239137</v>
          </cell>
          <cell r="D221">
            <v>222334.725339</v>
          </cell>
          <cell r="E221">
            <v>6849818</v>
          </cell>
          <cell r="F221">
            <v>4837</v>
          </cell>
          <cell r="G221">
            <v>46658</v>
          </cell>
          <cell r="H221">
            <v>7123647.725339</v>
          </cell>
          <cell r="I221">
            <v>10362784.725339</v>
          </cell>
          <cell r="J221">
            <v>4048194</v>
          </cell>
          <cell r="K221">
            <v>41175</v>
          </cell>
          <cell r="L221">
            <v>4089369</v>
          </cell>
          <cell r="M221">
            <v>14452153.725339</v>
          </cell>
          <cell r="N221">
            <v>4338971.590479</v>
          </cell>
          <cell r="O221">
            <v>0</v>
          </cell>
          <cell r="P221">
            <v>-1636033.3512929</v>
          </cell>
        </row>
        <row r="224">
          <cell r="C224">
            <v>1945431</v>
          </cell>
          <cell r="D224">
            <v>235381.376427</v>
          </cell>
          <cell r="E224">
            <v>7288452</v>
          </cell>
          <cell r="F224">
            <v>4837</v>
          </cell>
          <cell r="G224">
            <v>43541</v>
          </cell>
          <cell r="H224">
            <v>7572211.376427</v>
          </cell>
          <cell r="I224">
            <v>9517642.376427</v>
          </cell>
          <cell r="J224">
            <v>3989110</v>
          </cell>
          <cell r="K224">
            <v>39382</v>
          </cell>
          <cell r="L224">
            <v>4028492</v>
          </cell>
          <cell r="M224">
            <v>13546134.376427</v>
          </cell>
          <cell r="N224">
            <v>4380860.445514999</v>
          </cell>
          <cell r="O224">
            <v>0</v>
          </cell>
          <cell r="P224">
            <v>-2678317.4210165734</v>
          </cell>
        </row>
        <row r="240">
          <cell r="C240">
            <v>190636.993802</v>
          </cell>
          <cell r="D240">
            <v>161239.16525841772</v>
          </cell>
          <cell r="E240">
            <v>37128</v>
          </cell>
          <cell r="F240">
            <v>2998359.428654</v>
          </cell>
          <cell r="G240">
            <v>438868.57622</v>
          </cell>
          <cell r="I240">
            <v>3826232.163934418</v>
          </cell>
          <cell r="J240">
            <v>500342</v>
          </cell>
          <cell r="K240">
            <v>1570614</v>
          </cell>
          <cell r="M240">
            <v>0</v>
          </cell>
          <cell r="N240">
            <v>646675.166048</v>
          </cell>
          <cell r="O240">
            <v>2217289.166048</v>
          </cell>
          <cell r="P240">
            <v>4944</v>
          </cell>
          <cell r="Q240">
            <v>606583</v>
          </cell>
          <cell r="R240">
            <v>611527</v>
          </cell>
          <cell r="S240">
            <v>1497757.9978864177</v>
          </cell>
        </row>
        <row r="243">
          <cell r="C243">
            <v>197072.841139</v>
          </cell>
          <cell r="D243">
            <v>163827.935376078</v>
          </cell>
          <cell r="E243">
            <v>37288</v>
          </cell>
          <cell r="F243">
            <v>3277086.940778</v>
          </cell>
          <cell r="G243">
            <v>296528.876247</v>
          </cell>
          <cell r="I243">
            <v>3971804.593540078</v>
          </cell>
          <cell r="J243">
            <v>597520</v>
          </cell>
          <cell r="K243">
            <v>1562373</v>
          </cell>
          <cell r="M243">
            <v>0</v>
          </cell>
          <cell r="N243">
            <v>514454.91007600003</v>
          </cell>
          <cell r="O243">
            <v>2076827.910076</v>
          </cell>
          <cell r="P243">
            <v>4944</v>
          </cell>
          <cell r="Q243">
            <v>687794</v>
          </cell>
          <cell r="R243">
            <v>692738</v>
          </cell>
          <cell r="S243">
            <v>1799758.6834640778</v>
          </cell>
        </row>
        <row r="246">
          <cell r="C246">
            <v>199477.88663</v>
          </cell>
          <cell r="D246">
            <v>978209.3120480999</v>
          </cell>
          <cell r="E246">
            <v>37799</v>
          </cell>
          <cell r="F246">
            <v>3148456.170517</v>
          </cell>
          <cell r="G246">
            <v>141242.016289</v>
          </cell>
          <cell r="I246">
            <v>4505184.3854841</v>
          </cell>
          <cell r="J246">
            <v>417828</v>
          </cell>
          <cell r="K246">
            <v>1785090.7969030985</v>
          </cell>
          <cell r="M246">
            <v>0</v>
          </cell>
          <cell r="N246">
            <v>1302991.513208</v>
          </cell>
          <cell r="O246">
            <v>3088082.3101110985</v>
          </cell>
          <cell r="P246">
            <v>4944</v>
          </cell>
          <cell r="Q246">
            <v>577382</v>
          </cell>
          <cell r="R246">
            <v>582326</v>
          </cell>
          <cell r="S246">
            <v>1252604.0753730016</v>
          </cell>
        </row>
        <row r="249">
          <cell r="C249">
            <v>210052.398719</v>
          </cell>
          <cell r="D249">
            <v>337596.36920042644</v>
          </cell>
          <cell r="E249">
            <v>93253</v>
          </cell>
          <cell r="F249">
            <v>3797980.333039</v>
          </cell>
          <cell r="G249">
            <v>112285.26318300003</v>
          </cell>
          <cell r="I249">
            <v>4551167.364141427</v>
          </cell>
          <cell r="J249">
            <v>423132</v>
          </cell>
          <cell r="K249">
            <v>2408897.5044994876</v>
          </cell>
          <cell r="M249">
            <v>0</v>
          </cell>
          <cell r="N249">
            <v>1700989.155545</v>
          </cell>
          <cell r="O249">
            <v>4110986.6600444876</v>
          </cell>
          <cell r="P249">
            <v>4944</v>
          </cell>
          <cell r="Q249">
            <v>652820</v>
          </cell>
          <cell r="R249">
            <v>657764</v>
          </cell>
          <cell r="S249">
            <v>205548.7040969386</v>
          </cell>
        </row>
        <row r="267">
          <cell r="C267">
            <v>12977</v>
          </cell>
          <cell r="D267">
            <v>54522</v>
          </cell>
          <cell r="E267">
            <v>2778733</v>
          </cell>
          <cell r="F267">
            <v>2846232</v>
          </cell>
          <cell r="G267">
            <v>156346</v>
          </cell>
          <cell r="H267">
            <v>731584.4735920001</v>
          </cell>
          <cell r="I267">
            <v>887930.4735920001</v>
          </cell>
          <cell r="J267">
            <v>1958301.526408</v>
          </cell>
          <cell r="M267">
            <v>1570614</v>
          </cell>
          <cell r="N267">
            <v>2918937</v>
          </cell>
          <cell r="O267">
            <v>4944</v>
          </cell>
          <cell r="P267">
            <v>1350275</v>
          </cell>
          <cell r="Q267">
            <v>4274156</v>
          </cell>
          <cell r="R267">
            <v>1281672</v>
          </cell>
          <cell r="S267">
            <v>2992484</v>
          </cell>
          <cell r="T267">
            <v>6521399.526408</v>
          </cell>
        </row>
        <row r="270">
          <cell r="C270">
            <v>88375</v>
          </cell>
          <cell r="D270">
            <v>174779</v>
          </cell>
          <cell r="E270">
            <v>2777485</v>
          </cell>
          <cell r="F270">
            <v>3040639</v>
          </cell>
          <cell r="G270">
            <v>154303</v>
          </cell>
          <cell r="H270">
            <v>729035.4735920001</v>
          </cell>
          <cell r="I270">
            <v>883338.4735920001</v>
          </cell>
          <cell r="J270">
            <v>2157300.526408</v>
          </cell>
          <cell r="M270">
            <v>1562373</v>
          </cell>
          <cell r="N270">
            <v>3316707</v>
          </cell>
          <cell r="O270">
            <v>4944</v>
          </cell>
          <cell r="P270">
            <v>1419009</v>
          </cell>
          <cell r="Q270">
            <v>4740660</v>
          </cell>
          <cell r="R270">
            <v>1290989</v>
          </cell>
          <cell r="S270">
            <v>3449671</v>
          </cell>
          <cell r="T270">
            <v>7169344.526408</v>
          </cell>
        </row>
        <row r="273">
          <cell r="C273">
            <v>13406</v>
          </cell>
          <cell r="D273">
            <v>389937</v>
          </cell>
          <cell r="E273">
            <v>2770115</v>
          </cell>
          <cell r="F273">
            <v>3173458</v>
          </cell>
          <cell r="G273">
            <v>151663</v>
          </cell>
          <cell r="H273">
            <v>1137269.106774</v>
          </cell>
          <cell r="I273">
            <v>1288932.106774</v>
          </cell>
          <cell r="J273">
            <v>1884525.893226</v>
          </cell>
          <cell r="M273">
            <v>1785090.7969030985</v>
          </cell>
          <cell r="N273">
            <v>3497279</v>
          </cell>
          <cell r="O273">
            <v>4944</v>
          </cell>
          <cell r="P273">
            <v>1358423</v>
          </cell>
          <cell r="Q273">
            <v>4860646</v>
          </cell>
          <cell r="R273">
            <v>1286798</v>
          </cell>
          <cell r="S273">
            <v>3573848</v>
          </cell>
          <cell r="T273">
            <v>7243464.6901290985</v>
          </cell>
        </row>
        <row r="276">
          <cell r="C276">
            <v>415351.56134899997</v>
          </cell>
          <cell r="D276">
            <v>0</v>
          </cell>
          <cell r="E276">
            <v>2770055</v>
          </cell>
          <cell r="F276">
            <v>3185406.561349</v>
          </cell>
          <cell r="G276">
            <v>74964</v>
          </cell>
          <cell r="H276">
            <v>1295106.106774</v>
          </cell>
          <cell r="I276">
            <v>1370070.106774</v>
          </cell>
          <cell r="J276">
            <v>1815336.4545749999</v>
          </cell>
          <cell r="M276">
            <v>2906968.5044994876</v>
          </cell>
          <cell r="N276">
            <v>3809078</v>
          </cell>
          <cell r="O276">
            <v>4944</v>
          </cell>
          <cell r="P276">
            <v>1295296</v>
          </cell>
          <cell r="Q276">
            <v>5109318</v>
          </cell>
          <cell r="R276">
            <v>1417252</v>
          </cell>
          <cell r="S276">
            <v>3692066</v>
          </cell>
          <cell r="T276">
            <v>8414370.959074488</v>
          </cell>
        </row>
        <row r="295">
          <cell r="H295">
            <v>696977.4735920001</v>
          </cell>
          <cell r="I295">
            <v>853323.4735920001</v>
          </cell>
          <cell r="J295">
            <v>1992908.526408</v>
          </cell>
          <cell r="M295">
            <v>1570614</v>
          </cell>
          <cell r="N295">
            <v>4006413</v>
          </cell>
          <cell r="O295">
            <v>965322</v>
          </cell>
          <cell r="P295">
            <v>3041091</v>
          </cell>
          <cell r="Q295">
            <v>6604613.526408</v>
          </cell>
        </row>
        <row r="298">
          <cell r="H298">
            <v>698662.4735920001</v>
          </cell>
          <cell r="I298">
            <v>852965.4735920001</v>
          </cell>
          <cell r="J298">
            <v>2187673.526408</v>
          </cell>
          <cell r="M298">
            <v>1562373</v>
          </cell>
          <cell r="N298">
            <v>4360575</v>
          </cell>
          <cell r="O298">
            <v>970494</v>
          </cell>
          <cell r="P298">
            <v>3390081</v>
          </cell>
          <cell r="Q298">
            <v>7140127.526408</v>
          </cell>
        </row>
        <row r="301">
          <cell r="H301">
            <v>1102434.106774</v>
          </cell>
          <cell r="I301">
            <v>1254097.106774</v>
          </cell>
          <cell r="J301">
            <v>1919360.893226</v>
          </cell>
          <cell r="M301">
            <v>1785090.7969030985</v>
          </cell>
          <cell r="N301">
            <v>4546907</v>
          </cell>
          <cell r="O301">
            <v>1036999</v>
          </cell>
          <cell r="P301">
            <v>3509908</v>
          </cell>
          <cell r="Q301">
            <v>7214359.6901290985</v>
          </cell>
        </row>
        <row r="304">
          <cell r="H304">
            <v>1220456.106774</v>
          </cell>
          <cell r="I304">
            <v>1295420.106774</v>
          </cell>
          <cell r="J304">
            <v>1889986.4545749999</v>
          </cell>
          <cell r="M304">
            <v>2906968.5044994876</v>
          </cell>
          <cell r="N304">
            <v>4800709</v>
          </cell>
          <cell r="O304">
            <v>994913</v>
          </cell>
          <cell r="P304">
            <v>3805796</v>
          </cell>
          <cell r="Q304">
            <v>8602750.959074488</v>
          </cell>
        </row>
        <row r="321">
          <cell r="C321">
            <v>82119</v>
          </cell>
          <cell r="D321">
            <v>4605623</v>
          </cell>
          <cell r="E321">
            <v>4687742</v>
          </cell>
          <cell r="F321">
            <v>353</v>
          </cell>
          <cell r="G321">
            <v>3496688.833334</v>
          </cell>
          <cell r="H321">
            <v>3497041.833334</v>
          </cell>
          <cell r="I321">
            <v>199536</v>
          </cell>
          <cell r="J321">
            <v>8384319.833334</v>
          </cell>
          <cell r="K321">
            <v>14</v>
          </cell>
          <cell r="L321">
            <v>4130</v>
          </cell>
          <cell r="M321">
            <v>541533.833334</v>
          </cell>
          <cell r="N321">
            <v>545677.833334</v>
          </cell>
          <cell r="O321">
            <v>574441</v>
          </cell>
          <cell r="P321">
            <v>7264201</v>
          </cell>
          <cell r="Q321">
            <v>8384319.833334</v>
          </cell>
          <cell r="R321">
            <v>581409</v>
          </cell>
          <cell r="S321">
            <v>0</v>
          </cell>
          <cell r="T321">
            <v>3859</v>
          </cell>
          <cell r="U321">
            <v>0</v>
          </cell>
          <cell r="V321">
            <v>585268</v>
          </cell>
        </row>
        <row r="324">
          <cell r="C324">
            <v>55650</v>
          </cell>
          <cell r="D324">
            <v>4447678</v>
          </cell>
          <cell r="E324">
            <v>4503328</v>
          </cell>
          <cell r="F324">
            <v>339</v>
          </cell>
          <cell r="G324">
            <v>3559211.1666679997</v>
          </cell>
          <cell r="H324">
            <v>3559550.1666679997</v>
          </cell>
          <cell r="I324">
            <v>196917</v>
          </cell>
          <cell r="J324">
            <v>8259795.166668</v>
          </cell>
          <cell r="K324">
            <v>16</v>
          </cell>
          <cell r="L324">
            <v>5535</v>
          </cell>
          <cell r="M324">
            <v>487406.166668</v>
          </cell>
          <cell r="N324">
            <v>492957.166668</v>
          </cell>
          <cell r="O324">
            <v>533549</v>
          </cell>
          <cell r="P324">
            <v>7233289</v>
          </cell>
          <cell r="Q324">
            <v>8259795.166668</v>
          </cell>
          <cell r="R324">
            <v>479815</v>
          </cell>
          <cell r="S324">
            <v>0</v>
          </cell>
          <cell r="T324">
            <v>3706</v>
          </cell>
          <cell r="U324">
            <v>0</v>
          </cell>
          <cell r="V324">
            <v>483521</v>
          </cell>
        </row>
        <row r="327">
          <cell r="C327">
            <v>35893</v>
          </cell>
          <cell r="D327">
            <v>4632638</v>
          </cell>
          <cell r="E327">
            <v>4668531</v>
          </cell>
          <cell r="F327">
            <v>331</v>
          </cell>
          <cell r="G327">
            <v>3783594.199023</v>
          </cell>
          <cell r="H327">
            <v>3783925.199023</v>
          </cell>
          <cell r="I327">
            <v>206568</v>
          </cell>
          <cell r="J327">
            <v>8659024.199023</v>
          </cell>
          <cell r="K327">
            <v>6</v>
          </cell>
          <cell r="L327">
            <v>6334</v>
          </cell>
          <cell r="M327">
            <v>432931.19902299996</v>
          </cell>
          <cell r="N327">
            <v>439271.19902299996</v>
          </cell>
          <cell r="O327">
            <v>552107</v>
          </cell>
          <cell r="P327">
            <v>7667646</v>
          </cell>
          <cell r="Q327">
            <v>8659024.199023</v>
          </cell>
          <cell r="R327">
            <v>571736</v>
          </cell>
          <cell r="S327">
            <v>0</v>
          </cell>
          <cell r="T327">
            <v>3553</v>
          </cell>
          <cell r="U327">
            <v>0</v>
          </cell>
          <cell r="V327">
            <v>575289</v>
          </cell>
        </row>
        <row r="330">
          <cell r="C330">
            <v>14246</v>
          </cell>
          <cell r="D330">
            <v>5062470</v>
          </cell>
          <cell r="E330">
            <v>5076716</v>
          </cell>
          <cell r="F330">
            <v>26559</v>
          </cell>
          <cell r="G330">
            <v>3799979.737754</v>
          </cell>
          <cell r="H330">
            <v>3826538.737754</v>
          </cell>
          <cell r="I330">
            <v>293656</v>
          </cell>
          <cell r="J330">
            <v>9196910.737754</v>
          </cell>
          <cell r="K330">
            <v>15</v>
          </cell>
          <cell r="L330">
            <v>6013</v>
          </cell>
          <cell r="M330">
            <v>409931.737754</v>
          </cell>
          <cell r="N330">
            <v>415959.737754</v>
          </cell>
          <cell r="O330">
            <v>633262</v>
          </cell>
          <cell r="P330">
            <v>8147689</v>
          </cell>
          <cell r="Q330">
            <v>9196910.737754</v>
          </cell>
          <cell r="R330">
            <v>665204</v>
          </cell>
          <cell r="S330">
            <v>0</v>
          </cell>
          <cell r="T330">
            <v>3398</v>
          </cell>
          <cell r="U330">
            <v>0</v>
          </cell>
          <cell r="V330">
            <v>668602</v>
          </cell>
        </row>
        <row r="347">
          <cell r="C347">
            <v>60117</v>
          </cell>
          <cell r="D347">
            <v>190565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40562</v>
          </cell>
          <cell r="J347">
            <v>0</v>
          </cell>
          <cell r="K347">
            <v>105005</v>
          </cell>
          <cell r="L347">
            <v>145567</v>
          </cell>
          <cell r="M347">
            <v>-165917</v>
          </cell>
          <cell r="N347">
            <v>230332</v>
          </cell>
        </row>
        <row r="350">
          <cell r="C350">
            <v>63056</v>
          </cell>
          <cell r="D350">
            <v>208808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49837</v>
          </cell>
          <cell r="J350">
            <v>0</v>
          </cell>
          <cell r="K350">
            <v>105278</v>
          </cell>
          <cell r="L350">
            <v>155115</v>
          </cell>
          <cell r="M350">
            <v>-181892</v>
          </cell>
          <cell r="N350">
            <v>245087</v>
          </cell>
        </row>
        <row r="353">
          <cell r="C353">
            <v>41537</v>
          </cell>
          <cell r="D353">
            <v>205214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53255</v>
          </cell>
          <cell r="J353">
            <v>0</v>
          </cell>
          <cell r="K353">
            <v>117206</v>
          </cell>
          <cell r="L353">
            <v>170461</v>
          </cell>
          <cell r="M353">
            <v>-175258</v>
          </cell>
          <cell r="N353">
            <v>241954</v>
          </cell>
        </row>
        <row r="356">
          <cell r="C356">
            <v>44253</v>
          </cell>
          <cell r="D356">
            <v>195499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51712</v>
          </cell>
          <cell r="J356">
            <v>0</v>
          </cell>
          <cell r="K356">
            <v>114989</v>
          </cell>
          <cell r="L356">
            <v>166701</v>
          </cell>
          <cell r="M356">
            <v>-155135</v>
          </cell>
          <cell r="N356">
            <v>251318</v>
          </cell>
        </row>
        <row r="369">
          <cell r="C369">
            <v>42282</v>
          </cell>
          <cell r="D369">
            <v>123337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4125</v>
          </cell>
          <cell r="L369">
            <v>0</v>
          </cell>
          <cell r="M369">
            <v>61422</v>
          </cell>
          <cell r="N369">
            <v>-834</v>
          </cell>
        </row>
        <row r="372">
          <cell r="C372">
            <v>49568</v>
          </cell>
          <cell r="D372">
            <v>126266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5535</v>
          </cell>
          <cell r="L372">
            <v>0</v>
          </cell>
          <cell r="M372">
            <v>61205</v>
          </cell>
          <cell r="N372">
            <v>2513</v>
          </cell>
        </row>
        <row r="375">
          <cell r="C375">
            <v>47655</v>
          </cell>
          <cell r="D375">
            <v>121810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6334</v>
          </cell>
          <cell r="L375">
            <v>0</v>
          </cell>
          <cell r="M375">
            <v>61746</v>
          </cell>
          <cell r="N375">
            <v>4409</v>
          </cell>
        </row>
        <row r="378">
          <cell r="C378">
            <v>56975</v>
          </cell>
          <cell r="D378">
            <v>121636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6013</v>
          </cell>
          <cell r="L378">
            <v>0</v>
          </cell>
          <cell r="M378">
            <v>62383</v>
          </cell>
          <cell r="N378">
            <v>4311</v>
          </cell>
        </row>
        <row r="406">
          <cell r="C406">
            <v>1497757.9978864177</v>
          </cell>
          <cell r="D406">
            <v>6604613.526408</v>
          </cell>
          <cell r="E406">
            <v>-83214</v>
          </cell>
          <cell r="F406">
            <v>6521399.526408</v>
          </cell>
          <cell r="G406">
            <v>582109.833334</v>
          </cell>
          <cell r="H406">
            <v>574441</v>
          </cell>
          <cell r="I406">
            <v>7369206</v>
          </cell>
          <cell r="J406">
            <v>8525756.833333999</v>
          </cell>
          <cell r="K406">
            <v>15047156.359741999</v>
          </cell>
          <cell r="L406">
            <v>16544914.357628416</v>
          </cell>
        </row>
        <row r="409">
          <cell r="C409">
            <v>1799758.6834640778</v>
          </cell>
          <cell r="D409">
            <v>7140127.526408</v>
          </cell>
          <cell r="E409">
            <v>29217</v>
          </cell>
          <cell r="F409">
            <v>7169344.526408</v>
          </cell>
          <cell r="G409">
            <v>537259.1666679999</v>
          </cell>
          <cell r="H409">
            <v>533549</v>
          </cell>
          <cell r="I409">
            <v>7338567</v>
          </cell>
          <cell r="J409">
            <v>8409375.166668</v>
          </cell>
          <cell r="K409">
            <v>15578719.693076</v>
          </cell>
          <cell r="L409">
            <v>17378478.376540076</v>
          </cell>
        </row>
        <row r="412">
          <cell r="C412">
            <v>1252604.0753730016</v>
          </cell>
          <cell r="D412">
            <v>7214359.690129098</v>
          </cell>
          <cell r="E412">
            <v>29105</v>
          </cell>
          <cell r="F412">
            <v>7243464.690129098</v>
          </cell>
          <cell r="G412">
            <v>486192.19902299996</v>
          </cell>
          <cell r="H412">
            <v>552107</v>
          </cell>
          <cell r="I412">
            <v>7784852</v>
          </cell>
          <cell r="J412">
            <v>8823151.199023</v>
          </cell>
          <cell r="K412">
            <v>16066615.889152098</v>
          </cell>
          <cell r="L412">
            <v>17319219.9645251</v>
          </cell>
        </row>
        <row r="415">
          <cell r="C415">
            <v>205548.7040969386</v>
          </cell>
          <cell r="D415">
            <v>8602750.959074488</v>
          </cell>
          <cell r="E415">
            <v>-188380</v>
          </cell>
          <cell r="F415">
            <v>8414370.959074488</v>
          </cell>
          <cell r="G415">
            <v>461658.737754</v>
          </cell>
          <cell r="H415">
            <v>633262</v>
          </cell>
          <cell r="I415">
            <v>8262678</v>
          </cell>
          <cell r="J415">
            <v>9357598.737754</v>
          </cell>
          <cell r="K415">
            <v>17771969.69682849</v>
          </cell>
          <cell r="L415">
            <v>17977518.400925428</v>
          </cell>
        </row>
        <row r="436">
          <cell r="C436">
            <v>3065645</v>
          </cell>
          <cell r="D436">
            <v>52935</v>
          </cell>
          <cell r="E436">
            <v>6219394</v>
          </cell>
          <cell r="F436">
            <v>4837</v>
          </cell>
          <cell r="G436">
            <v>39181</v>
          </cell>
          <cell r="H436">
            <v>42282</v>
          </cell>
          <cell r="I436">
            <v>6358629</v>
          </cell>
          <cell r="J436">
            <v>9424274</v>
          </cell>
          <cell r="K436">
            <v>3947828</v>
          </cell>
          <cell r="L436">
            <v>35132</v>
          </cell>
          <cell r="M436">
            <v>123337</v>
          </cell>
          <cell r="N436">
            <v>4106297</v>
          </cell>
          <cell r="O436">
            <v>13530571</v>
          </cell>
          <cell r="P436">
            <v>4271561.346958</v>
          </cell>
          <cell r="Q436">
            <v>-1257217.9893295823</v>
          </cell>
        </row>
        <row r="439">
          <cell r="C439">
            <v>3142530</v>
          </cell>
          <cell r="D439">
            <v>199206.112413</v>
          </cell>
          <cell r="E439">
            <v>6715690</v>
          </cell>
          <cell r="F439">
            <v>4837</v>
          </cell>
          <cell r="G439">
            <v>39946</v>
          </cell>
          <cell r="H439">
            <v>49568</v>
          </cell>
          <cell r="I439">
            <v>7009247.112413</v>
          </cell>
          <cell r="J439">
            <v>10151777.112413</v>
          </cell>
          <cell r="K439">
            <v>3954341</v>
          </cell>
          <cell r="L439">
            <v>35330</v>
          </cell>
          <cell r="M439">
            <v>126266</v>
          </cell>
          <cell r="N439">
            <v>4115937</v>
          </cell>
          <cell r="O439">
            <v>14267714.112413</v>
          </cell>
          <cell r="P439">
            <v>4300499.632096</v>
          </cell>
          <cell r="Q439">
            <v>-1189736.367968922</v>
          </cell>
        </row>
        <row r="442">
          <cell r="C442">
            <v>3223546</v>
          </cell>
          <cell r="D442">
            <v>196388.725339</v>
          </cell>
          <cell r="E442">
            <v>6644612</v>
          </cell>
          <cell r="F442">
            <v>4837</v>
          </cell>
          <cell r="G442">
            <v>46657</v>
          </cell>
          <cell r="H442">
            <v>47655</v>
          </cell>
          <cell r="I442">
            <v>6940149.725339</v>
          </cell>
          <cell r="J442">
            <v>10163695.725339</v>
          </cell>
          <cell r="K442">
            <v>4048186</v>
          </cell>
          <cell r="L442">
            <v>41175</v>
          </cell>
          <cell r="M442">
            <v>121810</v>
          </cell>
          <cell r="N442">
            <v>4211171</v>
          </cell>
          <cell r="O442">
            <v>14374866.725339</v>
          </cell>
          <cell r="P442">
            <v>4400717.590479</v>
          </cell>
          <cell r="Q442">
            <v>-1456366.3512929</v>
          </cell>
        </row>
        <row r="445">
          <cell r="C445">
            <v>1935266</v>
          </cell>
          <cell r="D445">
            <v>201293.376427</v>
          </cell>
          <cell r="E445">
            <v>7151039</v>
          </cell>
          <cell r="F445">
            <v>4837</v>
          </cell>
          <cell r="G445">
            <v>43541</v>
          </cell>
          <cell r="H445">
            <v>56975</v>
          </cell>
          <cell r="I445">
            <v>7457685.376427</v>
          </cell>
          <cell r="J445">
            <v>9392951.376427</v>
          </cell>
          <cell r="K445">
            <v>3989102</v>
          </cell>
          <cell r="L445">
            <v>39382</v>
          </cell>
          <cell r="M445">
            <v>121636</v>
          </cell>
          <cell r="N445">
            <v>4150120</v>
          </cell>
          <cell r="O445">
            <v>13543071.376427</v>
          </cell>
          <cell r="P445">
            <v>4443243.445514999</v>
          </cell>
          <cell r="Q445">
            <v>-2518871.4210165734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Feuil1"/>
    </sheetNames>
    <sheetDataSet>
      <sheetData sheetId="0">
        <row r="15">
          <cell r="A15" t="str">
            <v>ZONE BEAC</v>
          </cell>
        </row>
        <row r="18">
          <cell r="A18" t="str">
            <v>JAN</v>
          </cell>
          <cell r="B18">
            <v>2023</v>
          </cell>
          <cell r="C18">
            <v>6727701.161031489</v>
          </cell>
          <cell r="D18">
            <v>3521221.145882</v>
          </cell>
          <cell r="E18">
            <v>2776712</v>
          </cell>
          <cell r="F18">
            <v>6297933.145882</v>
          </cell>
          <cell r="G18">
            <v>454526</v>
          </cell>
          <cell r="H18">
            <v>0</v>
          </cell>
          <cell r="I18">
            <v>0</v>
          </cell>
          <cell r="J18">
            <v>130700.236896</v>
          </cell>
          <cell r="K18">
            <v>585226.236896</v>
          </cell>
          <cell r="L18">
            <v>0</v>
          </cell>
          <cell r="M18">
            <v>509035.32502951124</v>
          </cell>
          <cell r="N18">
            <v>14119895.868839001</v>
          </cell>
        </row>
        <row r="19">
          <cell r="A19" t="str">
            <v>FEV</v>
          </cell>
          <cell r="C19">
            <v>6707980.968231594</v>
          </cell>
          <cell r="D19">
            <v>3678746.25631</v>
          </cell>
          <cell r="E19">
            <v>2783408</v>
          </cell>
          <cell r="F19">
            <v>6462154.25631</v>
          </cell>
          <cell r="G19">
            <v>420933</v>
          </cell>
          <cell r="H19">
            <v>0</v>
          </cell>
          <cell r="I19">
            <v>0</v>
          </cell>
          <cell r="J19">
            <v>128516.800933</v>
          </cell>
          <cell r="K19">
            <v>549449.800933</v>
          </cell>
          <cell r="L19">
            <v>0</v>
          </cell>
          <cell r="M19">
            <v>424117.0479354049</v>
          </cell>
          <cell r="N19">
            <v>14143702.073409999</v>
          </cell>
        </row>
        <row r="20">
          <cell r="A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C45">
            <v>3698631</v>
          </cell>
          <cell r="D45">
            <v>3209929</v>
          </cell>
          <cell r="E45">
            <v>1917</v>
          </cell>
          <cell r="F45">
            <v>20049</v>
          </cell>
          <cell r="G45">
            <v>1278</v>
          </cell>
          <cell r="H45">
            <v>280413.95197399997</v>
          </cell>
          <cell r="I45">
            <v>5685</v>
          </cell>
          <cell r="J45">
            <v>7217902.951974</v>
          </cell>
          <cell r="K45">
            <v>1848569.106774</v>
          </cell>
          <cell r="L45">
            <v>3626798.679695</v>
          </cell>
          <cell r="M45">
            <v>945283.7941320001</v>
          </cell>
          <cell r="N45">
            <v>481341.33626400004</v>
          </cell>
        </row>
        <row r="46">
          <cell r="C46">
            <v>3624937</v>
          </cell>
          <cell r="D46">
            <v>3364126</v>
          </cell>
          <cell r="E46">
            <v>2862</v>
          </cell>
          <cell r="F46">
            <v>16479</v>
          </cell>
          <cell r="G46">
            <v>1278</v>
          </cell>
          <cell r="H46">
            <v>295144.141512</v>
          </cell>
          <cell r="I46">
            <v>4591</v>
          </cell>
          <cell r="J46">
            <v>7309417.141512</v>
          </cell>
          <cell r="K46">
            <v>1740832</v>
          </cell>
          <cell r="L46">
            <v>3638529.922421</v>
          </cell>
          <cell r="M46">
            <v>937256.567147</v>
          </cell>
          <cell r="N46">
            <v>517666.44233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72">
          <cell r="C72">
            <v>3209929</v>
          </cell>
          <cell r="D72">
            <v>595848</v>
          </cell>
          <cell r="E72">
            <v>5471951</v>
          </cell>
          <cell r="F72">
            <v>146835</v>
          </cell>
          <cell r="G72">
            <v>5618786</v>
          </cell>
          <cell r="H72">
            <v>17842</v>
          </cell>
          <cell r="I72">
            <v>205827</v>
          </cell>
          <cell r="J72">
            <v>745494</v>
          </cell>
          <cell r="K72">
            <v>8638529</v>
          </cell>
          <cell r="L72">
            <v>9607692</v>
          </cell>
          <cell r="M72">
            <v>1869758</v>
          </cell>
          <cell r="N72">
            <v>20902013</v>
          </cell>
        </row>
        <row r="73">
          <cell r="C73">
            <v>3364126</v>
          </cell>
          <cell r="D73">
            <v>608528</v>
          </cell>
          <cell r="E73">
            <v>5211038</v>
          </cell>
          <cell r="F73">
            <v>139782</v>
          </cell>
          <cell r="G73">
            <v>5350820</v>
          </cell>
          <cell r="H73">
            <v>17417</v>
          </cell>
          <cell r="I73">
            <v>245607</v>
          </cell>
          <cell r="J73">
            <v>738852</v>
          </cell>
          <cell r="K73">
            <v>8689296</v>
          </cell>
          <cell r="L73">
            <v>9691172</v>
          </cell>
          <cell r="M73">
            <v>2171688</v>
          </cell>
          <cell r="N73">
            <v>21186334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98">
          <cell r="C98">
            <v>9043145</v>
          </cell>
          <cell r="D98">
            <v>4441841</v>
          </cell>
          <cell r="E98">
            <v>1106133</v>
          </cell>
          <cell r="F98">
            <v>392131</v>
          </cell>
          <cell r="G98">
            <v>1498264</v>
          </cell>
          <cell r="H98">
            <v>763113</v>
          </cell>
          <cell r="I98">
            <v>243148</v>
          </cell>
          <cell r="J98">
            <v>1006261</v>
          </cell>
          <cell r="K98">
            <v>454526</v>
          </cell>
          <cell r="L98">
            <v>3688456</v>
          </cell>
          <cell r="M98">
            <v>769520</v>
          </cell>
        </row>
        <row r="99">
          <cell r="C99">
            <v>9118943</v>
          </cell>
          <cell r="D99">
            <v>4527627</v>
          </cell>
          <cell r="E99">
            <v>1057721</v>
          </cell>
          <cell r="F99">
            <v>479504</v>
          </cell>
          <cell r="G99">
            <v>1537225</v>
          </cell>
          <cell r="H99">
            <v>840871</v>
          </cell>
          <cell r="I99">
            <v>331480</v>
          </cell>
          <cell r="J99">
            <v>1172351</v>
          </cell>
          <cell r="K99">
            <v>420933</v>
          </cell>
          <cell r="L99">
            <v>3662708</v>
          </cell>
          <cell r="M99">
            <v>746547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27">
          <cell r="C127">
            <v>2371</v>
          </cell>
          <cell r="D127">
            <v>38232</v>
          </cell>
          <cell r="E127">
            <v>1338</v>
          </cell>
          <cell r="F127">
            <v>34</v>
          </cell>
          <cell r="G127">
            <v>174078</v>
          </cell>
          <cell r="H127">
            <v>174112</v>
          </cell>
          <cell r="I127">
            <v>1558</v>
          </cell>
          <cell r="J127">
            <v>41</v>
          </cell>
          <cell r="K127">
            <v>314737</v>
          </cell>
          <cell r="L127">
            <v>316336</v>
          </cell>
          <cell r="M127">
            <v>76057</v>
          </cell>
          <cell r="N127">
            <v>608446</v>
          </cell>
        </row>
        <row r="128">
          <cell r="C128">
            <v>3316</v>
          </cell>
          <cell r="D128">
            <v>39414</v>
          </cell>
          <cell r="E128">
            <v>1338</v>
          </cell>
          <cell r="F128">
            <v>34</v>
          </cell>
          <cell r="G128">
            <v>174078</v>
          </cell>
          <cell r="H128">
            <v>174112</v>
          </cell>
          <cell r="I128">
            <v>1558</v>
          </cell>
          <cell r="J128">
            <v>41</v>
          </cell>
          <cell r="K128">
            <v>314737</v>
          </cell>
          <cell r="L128">
            <v>316336</v>
          </cell>
          <cell r="M128">
            <v>73930</v>
          </cell>
          <cell r="N128">
            <v>608446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2">
          <cell r="C152">
            <v>49436</v>
          </cell>
          <cell r="D152">
            <v>41525</v>
          </cell>
          <cell r="E152">
            <v>8102</v>
          </cell>
          <cell r="F152">
            <v>21748</v>
          </cell>
          <cell r="G152">
            <v>29850</v>
          </cell>
          <cell r="H152">
            <v>152</v>
          </cell>
          <cell r="I152">
            <v>493</v>
          </cell>
          <cell r="J152">
            <v>645</v>
          </cell>
          <cell r="K152">
            <v>0</v>
          </cell>
          <cell r="L152">
            <v>17842</v>
          </cell>
          <cell r="M152">
            <v>393334</v>
          </cell>
          <cell r="N152">
            <v>75814</v>
          </cell>
        </row>
        <row r="153">
          <cell r="C153">
            <v>49436</v>
          </cell>
          <cell r="D153">
            <v>41525</v>
          </cell>
          <cell r="E153">
            <v>8102</v>
          </cell>
          <cell r="F153">
            <v>21748</v>
          </cell>
          <cell r="G153">
            <v>29850</v>
          </cell>
          <cell r="H153">
            <v>152</v>
          </cell>
          <cell r="I153">
            <v>493</v>
          </cell>
          <cell r="J153">
            <v>645</v>
          </cell>
          <cell r="K153">
            <v>0</v>
          </cell>
          <cell r="L153">
            <v>17417</v>
          </cell>
          <cell r="M153">
            <v>393334</v>
          </cell>
          <cell r="N153">
            <v>76239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3">
          <cell r="C213">
            <v>3698177</v>
          </cell>
          <cell r="D213">
            <v>307425.95197399997</v>
          </cell>
          <cell r="E213">
            <v>9000076</v>
          </cell>
          <cell r="F213">
            <v>4837</v>
          </cell>
          <cell r="G213">
            <v>49436</v>
          </cell>
          <cell r="H213">
            <v>9361774.951974</v>
          </cell>
          <cell r="I213">
            <v>13059951.951974</v>
          </cell>
          <cell r="J213">
            <v>4441841</v>
          </cell>
          <cell r="K213">
            <v>41525</v>
          </cell>
          <cell r="L213">
            <v>4483366</v>
          </cell>
          <cell r="M213">
            <v>17543317.951974</v>
          </cell>
          <cell r="N213">
            <v>5027073.794132</v>
          </cell>
          <cell r="O213">
            <v>0</v>
          </cell>
          <cell r="P213">
            <v>-1128174.9887655112</v>
          </cell>
        </row>
        <row r="214">
          <cell r="C214">
            <v>3624483</v>
          </cell>
          <cell r="D214">
            <v>317492.141512</v>
          </cell>
          <cell r="E214">
            <v>9074692</v>
          </cell>
          <cell r="F214">
            <v>4837</v>
          </cell>
          <cell r="G214">
            <v>49436</v>
          </cell>
          <cell r="H214">
            <v>9446457.141512</v>
          </cell>
          <cell r="I214">
            <v>13070940.141512</v>
          </cell>
          <cell r="J214">
            <v>4527627</v>
          </cell>
          <cell r="K214">
            <v>41525</v>
          </cell>
          <cell r="L214">
            <v>4569152</v>
          </cell>
          <cell r="M214">
            <v>17640092.141512</v>
          </cell>
          <cell r="N214">
            <v>4993298.567147</v>
          </cell>
          <cell r="O214">
            <v>0</v>
          </cell>
          <cell r="P214">
            <v>-1329282.6056054048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38">
          <cell r="C238">
            <v>234515.159304</v>
          </cell>
          <cell r="D238">
            <v>290643.9520294888</v>
          </cell>
          <cell r="E238">
            <v>39217</v>
          </cell>
          <cell r="F238">
            <v>5296102.831357</v>
          </cell>
          <cell r="G238">
            <v>867222.218341</v>
          </cell>
          <cell r="I238">
            <v>6727701.161031489</v>
          </cell>
          <cell r="J238">
            <v>597186</v>
          </cell>
          <cell r="K238">
            <v>2210853</v>
          </cell>
          <cell r="M238">
            <v>0</v>
          </cell>
          <cell r="N238">
            <v>1415945.6796950002</v>
          </cell>
          <cell r="O238">
            <v>3626798.679695</v>
          </cell>
          <cell r="P238">
            <v>4944</v>
          </cell>
          <cell r="Q238">
            <v>1001962</v>
          </cell>
          <cell r="R238">
            <v>1006906</v>
          </cell>
          <cell r="S238">
            <v>2691182.4813364884</v>
          </cell>
        </row>
        <row r="239">
          <cell r="C239">
            <v>227842.61971</v>
          </cell>
          <cell r="D239">
            <v>167925.11152711566</v>
          </cell>
          <cell r="E239">
            <v>126355.20415847944</v>
          </cell>
          <cell r="F239">
            <v>5173006.597837999</v>
          </cell>
          <cell r="G239">
            <v>1012851.434998</v>
          </cell>
          <cell r="I239">
            <v>6707980.968231594</v>
          </cell>
          <cell r="J239">
            <v>609866</v>
          </cell>
          <cell r="K239">
            <v>2270114</v>
          </cell>
          <cell r="M239">
            <v>0</v>
          </cell>
          <cell r="N239">
            <v>1368415.922421</v>
          </cell>
          <cell r="O239">
            <v>3638529.922421</v>
          </cell>
          <cell r="P239">
            <v>4944</v>
          </cell>
          <cell r="Q239">
            <v>1168052</v>
          </cell>
          <cell r="R239">
            <v>1172996</v>
          </cell>
          <cell r="S239">
            <v>2506321.045810595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65">
          <cell r="C265">
            <v>304556.145882</v>
          </cell>
          <cell r="D265">
            <v>97154</v>
          </cell>
          <cell r="E265">
            <v>2776712</v>
          </cell>
          <cell r="F265">
            <v>3178422.145882</v>
          </cell>
          <cell r="G265">
            <v>86645</v>
          </cell>
          <cell r="H265">
            <v>1761924.106774</v>
          </cell>
          <cell r="I265">
            <v>1848569.106774</v>
          </cell>
          <cell r="J265">
            <v>1329853.0391080002</v>
          </cell>
          <cell r="M265">
            <v>3119511</v>
          </cell>
          <cell r="N265">
            <v>4585715</v>
          </cell>
          <cell r="O265">
            <v>4944</v>
          </cell>
          <cell r="P265">
            <v>1202239</v>
          </cell>
          <cell r="Q265">
            <v>5792898</v>
          </cell>
          <cell r="R265">
            <v>1528114</v>
          </cell>
          <cell r="S265">
            <v>4264784</v>
          </cell>
          <cell r="T265">
            <v>8714148.039108</v>
          </cell>
        </row>
        <row r="266">
          <cell r="C266">
            <v>294273.25630999997</v>
          </cell>
          <cell r="D266">
            <v>97154</v>
          </cell>
          <cell r="E266">
            <v>2783408</v>
          </cell>
          <cell r="F266">
            <v>3174835.25631</v>
          </cell>
          <cell r="G266">
            <v>111095</v>
          </cell>
          <cell r="H266">
            <v>1629737</v>
          </cell>
          <cell r="I266">
            <v>1740832</v>
          </cell>
          <cell r="J266">
            <v>1434003.25631</v>
          </cell>
          <cell r="M266">
            <v>3287319</v>
          </cell>
          <cell r="N266">
            <v>4338828</v>
          </cell>
          <cell r="O266">
            <v>4944</v>
          </cell>
          <cell r="P266">
            <v>1181160</v>
          </cell>
          <cell r="Q266">
            <v>5524932</v>
          </cell>
          <cell r="R266">
            <v>1567075</v>
          </cell>
          <cell r="S266">
            <v>3957857</v>
          </cell>
          <cell r="T266">
            <v>8679179.256310001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93">
          <cell r="H293">
            <v>1761924.106774</v>
          </cell>
          <cell r="I293">
            <v>1848569.106774</v>
          </cell>
          <cell r="J293">
            <v>1329853.0391080002</v>
          </cell>
          <cell r="M293">
            <v>3119511</v>
          </cell>
          <cell r="N293">
            <v>5792898</v>
          </cell>
          <cell r="O293">
            <v>1528114</v>
          </cell>
          <cell r="P293">
            <v>4264784</v>
          </cell>
          <cell r="Q293">
            <v>8714148.039108</v>
          </cell>
        </row>
        <row r="294">
          <cell r="H294">
            <v>1629737</v>
          </cell>
          <cell r="I294">
            <v>1740832</v>
          </cell>
          <cell r="J294">
            <v>1434003.25631</v>
          </cell>
          <cell r="M294">
            <v>3287319</v>
          </cell>
          <cell r="N294">
            <v>5524932</v>
          </cell>
          <cell r="O294">
            <v>1567075</v>
          </cell>
          <cell r="P294">
            <v>3957857</v>
          </cell>
          <cell r="Q294">
            <v>8679179.256310001</v>
          </cell>
        </row>
        <row r="295">
          <cell r="H295">
            <v>0</v>
          </cell>
          <cell r="I295">
            <v>0</v>
          </cell>
          <cell r="J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19">
          <cell r="C319">
            <v>31557</v>
          </cell>
          <cell r="D319">
            <v>5381610</v>
          </cell>
          <cell r="E319">
            <v>5413167</v>
          </cell>
          <cell r="F319">
            <v>245</v>
          </cell>
          <cell r="G319">
            <v>4298553.236896</v>
          </cell>
          <cell r="H319">
            <v>4298798.236896</v>
          </cell>
          <cell r="I319">
            <v>324921</v>
          </cell>
          <cell r="J319">
            <v>10036886.236896</v>
          </cell>
          <cell r="K319">
            <v>16</v>
          </cell>
          <cell r="L319">
            <v>9133</v>
          </cell>
          <cell r="M319">
            <v>328936.236896</v>
          </cell>
          <cell r="N319">
            <v>338085.236896</v>
          </cell>
          <cell r="O319">
            <v>745535</v>
          </cell>
          <cell r="P319">
            <v>8953266</v>
          </cell>
          <cell r="Q319">
            <v>10036886.236896</v>
          </cell>
          <cell r="R319">
            <v>451923</v>
          </cell>
          <cell r="S319">
            <v>0</v>
          </cell>
          <cell r="T319">
            <v>2603</v>
          </cell>
          <cell r="U319">
            <v>0</v>
          </cell>
          <cell r="V319">
            <v>454526</v>
          </cell>
        </row>
        <row r="320">
          <cell r="C320">
            <v>29588</v>
          </cell>
          <cell r="D320">
            <v>5426630</v>
          </cell>
          <cell r="E320">
            <v>5456218</v>
          </cell>
          <cell r="F320">
            <v>245</v>
          </cell>
          <cell r="G320">
            <v>4333514.800933</v>
          </cell>
          <cell r="H320">
            <v>4333759.800933</v>
          </cell>
          <cell r="I320">
            <v>328630</v>
          </cell>
          <cell r="J320">
            <v>10118607.800933</v>
          </cell>
          <cell r="K320">
            <v>3</v>
          </cell>
          <cell r="L320">
            <v>10113</v>
          </cell>
          <cell r="M320">
            <v>365565.800933</v>
          </cell>
          <cell r="N320">
            <v>375681.800933</v>
          </cell>
          <cell r="O320">
            <v>738893</v>
          </cell>
          <cell r="P320">
            <v>9004033</v>
          </cell>
          <cell r="Q320">
            <v>10118607.800933</v>
          </cell>
          <cell r="R320">
            <v>418330</v>
          </cell>
          <cell r="S320">
            <v>0</v>
          </cell>
          <cell r="T320">
            <v>2603</v>
          </cell>
          <cell r="U320">
            <v>0</v>
          </cell>
          <cell r="V320">
            <v>420933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45">
          <cell r="C345">
            <v>20368</v>
          </cell>
          <cell r="D345">
            <v>219034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107971</v>
          </cell>
          <cell r="J345">
            <v>0</v>
          </cell>
          <cell r="K345">
            <v>-70243</v>
          </cell>
          <cell r="L345">
            <v>37728</v>
          </cell>
          <cell r="M345">
            <v>-205923</v>
          </cell>
          <cell r="N345">
            <v>71207</v>
          </cell>
        </row>
        <row r="346">
          <cell r="C346">
            <v>18960</v>
          </cell>
          <cell r="D346">
            <v>222399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104079</v>
          </cell>
          <cell r="J346">
            <v>0</v>
          </cell>
          <cell r="K346">
            <v>33266</v>
          </cell>
          <cell r="L346">
            <v>137345</v>
          </cell>
          <cell r="M346">
            <v>-213953</v>
          </cell>
          <cell r="N346">
            <v>164751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7">
          <cell r="C367">
            <v>3653</v>
          </cell>
          <cell r="D367">
            <v>-982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9133</v>
          </cell>
          <cell r="L367">
            <v>0</v>
          </cell>
          <cell r="M367">
            <v>68271</v>
          </cell>
          <cell r="N367">
            <v>-8868</v>
          </cell>
        </row>
        <row r="368">
          <cell r="C368">
            <v>3514</v>
          </cell>
          <cell r="D368">
            <v>-1288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10113</v>
          </cell>
          <cell r="L368">
            <v>0</v>
          </cell>
          <cell r="M368">
            <v>11328</v>
          </cell>
          <cell r="N368">
            <v>141084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4">
          <cell r="C404">
            <v>2691182.4813364884</v>
          </cell>
          <cell r="D404">
            <v>8839305.039108</v>
          </cell>
          <cell r="E404">
            <v>-125157</v>
          </cell>
          <cell r="F404">
            <v>8714148.039108</v>
          </cell>
          <cell r="G404">
            <v>436923.236896</v>
          </cell>
          <cell r="H404">
            <v>745535</v>
          </cell>
          <cell r="I404">
            <v>8883023</v>
          </cell>
          <cell r="J404">
            <v>10065481.236896</v>
          </cell>
          <cell r="K404">
            <v>18779629.276004</v>
          </cell>
          <cell r="L404">
            <v>21470811.75734049</v>
          </cell>
        </row>
        <row r="405">
          <cell r="C405">
            <v>2506321.045810595</v>
          </cell>
          <cell r="D405">
            <v>8901589.256310001</v>
          </cell>
          <cell r="E405">
            <v>-222410</v>
          </cell>
          <cell r="F405">
            <v>8679179.256310001</v>
          </cell>
          <cell r="G405">
            <v>469647.800933</v>
          </cell>
          <cell r="H405">
            <v>738893</v>
          </cell>
          <cell r="I405">
            <v>9037299</v>
          </cell>
          <cell r="J405">
            <v>10245839.800933</v>
          </cell>
          <cell r="K405">
            <v>18925019.057243</v>
          </cell>
          <cell r="L405">
            <v>21431340.103053596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34">
          <cell r="C434">
            <v>3697858</v>
          </cell>
          <cell r="D434">
            <v>287376.95197399997</v>
          </cell>
          <cell r="E434">
            <v>8807050</v>
          </cell>
          <cell r="F434">
            <v>4837</v>
          </cell>
          <cell r="G434">
            <v>47886</v>
          </cell>
          <cell r="H434">
            <v>3653</v>
          </cell>
          <cell r="I434">
            <v>9150802.951974</v>
          </cell>
          <cell r="J434">
            <v>12848660.951974</v>
          </cell>
          <cell r="K434">
            <v>4415833</v>
          </cell>
          <cell r="L434">
            <v>41525</v>
          </cell>
          <cell r="M434">
            <v>-982</v>
          </cell>
          <cell r="N434">
            <v>4456376</v>
          </cell>
          <cell r="O434">
            <v>17305036.951974</v>
          </cell>
          <cell r="P434">
            <v>5095344.794132</v>
          </cell>
          <cell r="Q434">
            <v>-929569.9887655112</v>
          </cell>
        </row>
        <row r="435">
          <cell r="C435">
            <v>3622002</v>
          </cell>
          <cell r="D435">
            <v>301013.141512</v>
          </cell>
          <cell r="E435">
            <v>8879301</v>
          </cell>
          <cell r="F435">
            <v>4837</v>
          </cell>
          <cell r="G435">
            <v>47886</v>
          </cell>
          <cell r="H435">
            <v>3514</v>
          </cell>
          <cell r="I435">
            <v>9236551.141512</v>
          </cell>
          <cell r="J435">
            <v>12858553.141512</v>
          </cell>
          <cell r="K435">
            <v>4500619</v>
          </cell>
          <cell r="L435">
            <v>41525</v>
          </cell>
          <cell r="M435">
            <v>-1288</v>
          </cell>
          <cell r="N435">
            <v>4540856</v>
          </cell>
          <cell r="O435">
            <v>17399409.141512</v>
          </cell>
          <cell r="P435">
            <v>5004626.567147</v>
          </cell>
          <cell r="Q435">
            <v>-972695.6056054049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Q215"/>
  <sheetViews>
    <sheetView showGridLines="0" tabSelected="1" zoomScalePageLayoutView="0" workbookViewId="0" topLeftCell="A8">
      <selection activeCell="P27" sqref="P27:P75"/>
    </sheetView>
  </sheetViews>
  <sheetFormatPr defaultColWidth="11.421875" defaultRowHeight="13.5"/>
  <cols>
    <col min="1" max="1" width="8.28125" style="49" customWidth="1"/>
    <col min="2" max="2" width="7.57421875" style="49" customWidth="1"/>
    <col min="3" max="3" width="10.421875" style="43" customWidth="1"/>
    <col min="4" max="4" width="10.28125" style="43" customWidth="1"/>
    <col min="5" max="5" width="10.140625" style="43" customWidth="1"/>
    <col min="6" max="6" width="9.7109375" style="43" customWidth="1"/>
    <col min="7" max="7" width="8.00390625" style="43" customWidth="1"/>
    <col min="8" max="8" width="8.57421875" style="43" customWidth="1"/>
    <col min="9" max="9" width="8.00390625" style="43" customWidth="1"/>
    <col min="10" max="10" width="10.28125" style="43" bestFit="1" customWidth="1"/>
    <col min="11" max="11" width="11.28125" style="43" customWidth="1"/>
    <col min="12" max="12" width="9.57421875" style="43" customWidth="1"/>
    <col min="13" max="13" width="10.00390625" style="43" customWidth="1"/>
    <col min="14" max="14" width="11.00390625" style="43" customWidth="1"/>
    <col min="15" max="15" width="11.421875" style="43" customWidth="1"/>
    <col min="16" max="16" width="12.421875" style="221" bestFit="1" customWidth="1"/>
    <col min="17" max="16384" width="11.421875" style="43" customWidth="1"/>
  </cols>
  <sheetData>
    <row r="2" spans="1:14" ht="15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9.5" customHeight="1" thickBot="1">
      <c r="A3" s="220" t="str">
        <f>+'[9]BULLETIN'!A$15</f>
        <v>ZONE BEAC</v>
      </c>
      <c r="B3" s="7"/>
      <c r="C3" s="7"/>
      <c r="D3" s="6"/>
      <c r="E3" s="44"/>
      <c r="F3" s="44"/>
      <c r="G3" s="44"/>
      <c r="H3" s="44"/>
      <c r="I3" s="44"/>
      <c r="J3" s="44"/>
      <c r="K3" s="44"/>
      <c r="L3" s="45" t="s">
        <v>1</v>
      </c>
      <c r="M3" s="45"/>
      <c r="N3" s="44"/>
    </row>
    <row r="4" spans="1:16" s="49" customFormat="1" ht="24" customHeight="1">
      <c r="A4" s="226" t="s">
        <v>2</v>
      </c>
      <c r="B4" s="227"/>
      <c r="C4" s="234" t="s">
        <v>172</v>
      </c>
      <c r="D4" s="46" t="s">
        <v>4</v>
      </c>
      <c r="E4" s="47"/>
      <c r="F4" s="48"/>
      <c r="G4" s="46" t="s">
        <v>5</v>
      </c>
      <c r="H4" s="47"/>
      <c r="I4" s="47"/>
      <c r="J4" s="47"/>
      <c r="K4" s="48"/>
      <c r="L4" s="234" t="s">
        <v>176</v>
      </c>
      <c r="M4" s="234" t="s">
        <v>6</v>
      </c>
      <c r="N4" s="224" t="s">
        <v>7</v>
      </c>
      <c r="P4" s="222"/>
    </row>
    <row r="5" spans="1:14" ht="30" customHeight="1" thickBot="1">
      <c r="A5" s="236"/>
      <c r="B5" s="237"/>
      <c r="C5" s="235"/>
      <c r="D5" s="16" t="s">
        <v>175</v>
      </c>
      <c r="E5" s="16" t="s">
        <v>174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8</v>
      </c>
      <c r="L5" s="235"/>
      <c r="M5" s="235"/>
      <c r="N5" s="225"/>
    </row>
    <row r="6" spans="1:14" ht="15" customHeight="1">
      <c r="A6" s="10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7" ht="15" customHeight="1">
      <c r="A7" s="22">
        <f>+'[2]BULLETIN'!B$29</f>
        <v>2014</v>
      </c>
      <c r="B7" s="27"/>
      <c r="C7" s="24">
        <f>+'[2]BULLETIN'!C$29</f>
        <v>8387471</v>
      </c>
      <c r="D7" s="24">
        <f>+'[2]BULLETIN'!D$29</f>
        <v>1349432</v>
      </c>
      <c r="E7" s="24">
        <f>+'[2]BULLETIN'!E$29</f>
        <v>83867</v>
      </c>
      <c r="F7" s="24">
        <f>+'[2]BULLETIN'!F$29</f>
        <v>1433299</v>
      </c>
      <c r="G7" s="24">
        <f>+'[2]BULLETIN'!G$29</f>
        <v>80031</v>
      </c>
      <c r="H7" s="24">
        <f>+'[2]BULLETIN'!H$29</f>
        <v>0</v>
      </c>
      <c r="I7" s="24">
        <f>+'[2]BULLETIN'!I$29</f>
        <v>0</v>
      </c>
      <c r="J7" s="24">
        <f>+'[2]BULLETIN'!J$29</f>
        <v>29892</v>
      </c>
      <c r="K7" s="24">
        <f>+'[2]BULLETIN'!K$29</f>
        <v>109923</v>
      </c>
      <c r="L7" s="24">
        <f>+'[2]BULLETIN'!L$29</f>
        <v>0</v>
      </c>
      <c r="M7" s="24">
        <f>+'[2]BULLETIN'!M$29</f>
        <v>483672</v>
      </c>
      <c r="N7" s="25">
        <f>+'[2]BULLETIN'!N$29</f>
        <v>10414365</v>
      </c>
      <c r="O7" s="199"/>
      <c r="P7" s="223"/>
      <c r="Q7" s="199"/>
    </row>
    <row r="8" spans="1:17" ht="15" customHeight="1">
      <c r="A8" s="22">
        <f>+'[1]BULLETIN'!B$29</f>
        <v>2015</v>
      </c>
      <c r="B8" s="27"/>
      <c r="C8" s="24">
        <f>+'[1]BULLETIN'!C$29</f>
        <v>6238279</v>
      </c>
      <c r="D8" s="24">
        <f>+'[1]BULLETIN'!D$29</f>
        <v>2304013</v>
      </c>
      <c r="E8" s="24">
        <f>+'[1]BULLETIN'!E$29</f>
        <v>83867</v>
      </c>
      <c r="F8" s="24">
        <f>+'[1]BULLETIN'!F$29</f>
        <v>2387880</v>
      </c>
      <c r="G8" s="24">
        <f>+'[1]BULLETIN'!G$29</f>
        <v>276624</v>
      </c>
      <c r="H8" s="24">
        <f>+'[1]BULLETIN'!H$29</f>
        <v>0</v>
      </c>
      <c r="I8" s="24">
        <f>+'[1]BULLETIN'!I$29</f>
        <v>0</v>
      </c>
      <c r="J8" s="24">
        <f>+'[1]BULLETIN'!J$29</f>
        <v>35264</v>
      </c>
      <c r="K8" s="24">
        <f>+'[1]BULLETIN'!K$29</f>
        <v>311888</v>
      </c>
      <c r="L8" s="24">
        <f>+'[1]BULLETIN'!L$29</f>
        <v>0</v>
      </c>
      <c r="M8" s="24">
        <f>+'[1]BULLETIN'!M$29</f>
        <v>520696</v>
      </c>
      <c r="N8" s="25">
        <f>+'[1]BULLETIN'!N$29</f>
        <v>9458743</v>
      </c>
      <c r="O8" s="199"/>
      <c r="P8" s="223"/>
      <c r="Q8" s="199"/>
    </row>
    <row r="9" spans="1:17" ht="15" customHeight="1">
      <c r="A9" s="22">
        <f>+'[3]BULLETIN'!B$29</f>
        <v>2016</v>
      </c>
      <c r="B9" s="27"/>
      <c r="C9" s="24">
        <f>+'[3]BULLETIN'!C$29</f>
        <v>3093307</v>
      </c>
      <c r="D9" s="24">
        <f>+'[3]BULLETIN'!D$29</f>
        <v>2561132</v>
      </c>
      <c r="E9" s="24">
        <f>+'[3]BULLETIN'!E$29</f>
        <v>85669</v>
      </c>
      <c r="F9" s="24">
        <f>+'[3]BULLETIN'!F$29</f>
        <v>2646801</v>
      </c>
      <c r="G9" s="24">
        <f>+'[3]BULLETIN'!G$29</f>
        <v>628113</v>
      </c>
      <c r="H9" s="24">
        <f>+'[3]BULLETIN'!H$29</f>
        <v>0</v>
      </c>
      <c r="I9" s="24">
        <f>+'[3]BULLETIN'!I$29</f>
        <v>0</v>
      </c>
      <c r="J9" s="24">
        <f>+'[3]BULLETIN'!J$29</f>
        <v>187336</v>
      </c>
      <c r="K9" s="24">
        <f>+'[3]BULLETIN'!K$29</f>
        <v>815449</v>
      </c>
      <c r="L9" s="24">
        <f>+'[3]BULLETIN'!L$29</f>
        <v>0</v>
      </c>
      <c r="M9" s="24">
        <f>+'[3]BULLETIN'!M$29</f>
        <v>544941</v>
      </c>
      <c r="N9" s="25">
        <f>+'[3]BULLETIN'!N$29</f>
        <v>7100498</v>
      </c>
      <c r="O9" s="199"/>
      <c r="P9" s="223"/>
      <c r="Q9" s="199"/>
    </row>
    <row r="10" spans="1:17" ht="15" customHeight="1">
      <c r="A10" s="22">
        <f>+'[5]BULLETIN'!B$29</f>
        <v>2017</v>
      </c>
      <c r="B10" s="27"/>
      <c r="C10" s="24">
        <f>+'[5]BULLETIN'!C$29</f>
        <v>3216082.172173149</v>
      </c>
      <c r="D10" s="24">
        <f>+'[5]BULLETIN'!D$29</f>
        <v>954562</v>
      </c>
      <c r="E10" s="24">
        <f>+'[5]BULLETIN'!E$29</f>
        <v>2309169</v>
      </c>
      <c r="F10" s="24">
        <f>+'[5]BULLETIN'!F$29</f>
        <v>3263731</v>
      </c>
      <c r="G10" s="24">
        <f>+'[5]BULLETIN'!G$29</f>
        <v>442245</v>
      </c>
      <c r="H10" s="24">
        <f>+'[5]BULLETIN'!H$29</f>
        <v>0</v>
      </c>
      <c r="I10" s="24">
        <f>+'[5]BULLETIN'!I$29</f>
        <v>0</v>
      </c>
      <c r="J10" s="24">
        <f>+'[5]BULLETIN'!J$29</f>
        <v>182772.666668</v>
      </c>
      <c r="K10" s="24">
        <f>+'[5]BULLETIN'!K$29</f>
        <v>625017.6666679999</v>
      </c>
      <c r="L10" s="24">
        <f>+'[5]BULLETIN'!L$29</f>
        <v>0</v>
      </c>
      <c r="M10" s="24">
        <f>+'[5]BULLETIN'!M$29</f>
        <v>549284.366908655</v>
      </c>
      <c r="N10" s="25">
        <f>+'[5]BULLETIN'!N$29</f>
        <v>7654115.205749804</v>
      </c>
      <c r="O10" s="199"/>
      <c r="P10" s="223"/>
      <c r="Q10" s="199"/>
    </row>
    <row r="11" spans="1:17" ht="15" customHeight="1">
      <c r="A11" s="22">
        <f>+'[6]BULLETIN'!B$29</f>
        <v>2018</v>
      </c>
      <c r="B11" s="27"/>
      <c r="C11" s="24">
        <f>+'[6]BULLETIN'!C$29</f>
        <v>3776879.482427381</v>
      </c>
      <c r="D11" s="24">
        <f>+'[6]BULLETIN'!D$29</f>
        <v>800724</v>
      </c>
      <c r="E11" s="24">
        <f>+'[6]BULLETIN'!E$29</f>
        <v>2770401</v>
      </c>
      <c r="F11" s="24">
        <f>+'[6]BULLETIN'!F$29</f>
        <v>3571125</v>
      </c>
      <c r="G11" s="24">
        <f>+'[6]BULLETIN'!G$29</f>
        <v>431997</v>
      </c>
      <c r="H11" s="24">
        <f>+'[6]BULLETIN'!H$29</f>
        <v>0</v>
      </c>
      <c r="I11" s="24">
        <f>+'[6]BULLETIN'!I$29</f>
        <v>0</v>
      </c>
      <c r="J11" s="24">
        <f>+'[6]BULLETIN'!J$29</f>
        <v>163125.66666699998</v>
      </c>
      <c r="K11" s="24">
        <f>+'[6]BULLETIN'!K$29</f>
        <v>595122.6666669999</v>
      </c>
      <c r="L11" s="24">
        <f>+'[6]BULLETIN'!L$29</f>
        <v>0</v>
      </c>
      <c r="M11" s="24">
        <f>+'[6]BULLETIN'!M$29</f>
        <v>561981.7717006188</v>
      </c>
      <c r="N11" s="25">
        <f>+'[6]BULLETIN'!N$29</f>
        <v>8505108.920795</v>
      </c>
      <c r="O11" s="199"/>
      <c r="P11" s="223"/>
      <c r="Q11" s="199"/>
    </row>
    <row r="12" spans="1:17" ht="15" customHeight="1">
      <c r="A12" s="22">
        <f>+'[7]BULLETIN'!B$29</f>
        <v>2019</v>
      </c>
      <c r="B12" s="27"/>
      <c r="C12" s="24">
        <f>+'[7]BULLETIN'!C$29</f>
        <v>4371540.105245717</v>
      </c>
      <c r="D12" s="24">
        <f>+'[7]BULLETIN'!D$29</f>
        <v>1019908</v>
      </c>
      <c r="E12" s="24">
        <f>+'[7]BULLETIN'!E$29</f>
        <v>2771783</v>
      </c>
      <c r="F12" s="24">
        <f>+'[7]BULLETIN'!F$29</f>
        <v>3791691</v>
      </c>
      <c r="G12" s="24">
        <f>+'[7]BULLETIN'!G$29</f>
        <v>273933</v>
      </c>
      <c r="H12" s="24">
        <f>+'[7]BULLETIN'!H$29</f>
        <v>0</v>
      </c>
      <c r="I12" s="24">
        <f>+'[7]BULLETIN'!I$29</f>
        <v>0</v>
      </c>
      <c r="J12" s="24">
        <f>+'[7]BULLETIN'!J$29</f>
        <v>133755</v>
      </c>
      <c r="K12" s="24">
        <f>+'[7]BULLETIN'!K$29</f>
        <v>407688</v>
      </c>
      <c r="L12" s="24">
        <f>+'[7]BULLETIN'!L$29</f>
        <v>0</v>
      </c>
      <c r="M12" s="24">
        <f>+'[7]BULLETIN'!M$29</f>
        <v>762140.1779922833</v>
      </c>
      <c r="N12" s="25">
        <f>+'[7]BULLETIN'!N$29</f>
        <v>9333059.283238</v>
      </c>
      <c r="O12" s="199"/>
      <c r="P12" s="223"/>
      <c r="Q12" s="199"/>
    </row>
    <row r="13" spans="1:17" ht="15" customHeight="1">
      <c r="A13" s="22">
        <f>+'[4]BULLETIN'!B$29</f>
        <v>2020</v>
      </c>
      <c r="B13" s="27"/>
      <c r="C13" s="24">
        <f>+'[4]BULLETIN'!C$29</f>
        <v>4146328.83601158</v>
      </c>
      <c r="D13" s="24">
        <f>+'[4]BULLETIN'!D$29</f>
        <v>1741897</v>
      </c>
      <c r="E13" s="24">
        <f>+'[4]BULLETIN'!E$29</f>
        <v>2770452</v>
      </c>
      <c r="F13" s="24">
        <f>+'[4]BULLETIN'!F$29</f>
        <v>4512349</v>
      </c>
      <c r="G13" s="24">
        <f>+'[4]BULLETIN'!G$29</f>
        <v>387598</v>
      </c>
      <c r="H13" s="24">
        <f>+'[4]BULLETIN'!H$29</f>
        <v>0</v>
      </c>
      <c r="I13" s="24">
        <f>+'[4]BULLETIN'!I$29</f>
        <v>0</v>
      </c>
      <c r="J13" s="24">
        <f>+'[4]BULLETIN'!J$29</f>
        <v>186375</v>
      </c>
      <c r="K13" s="24">
        <f>+'[4]BULLETIN'!K$29</f>
        <v>573973</v>
      </c>
      <c r="L13" s="24">
        <f>+'[4]BULLETIN'!L$29</f>
        <v>0</v>
      </c>
      <c r="M13" s="24">
        <f>+'[4]BULLETIN'!M$29</f>
        <v>554701.0106914196</v>
      </c>
      <c r="N13" s="25">
        <f>+'[4]BULLETIN'!N$29</f>
        <v>9787351.846703</v>
      </c>
      <c r="O13" s="199"/>
      <c r="P13" s="223"/>
      <c r="Q13" s="199"/>
    </row>
    <row r="14" spans="1:17" ht="15" customHeight="1">
      <c r="A14" s="22">
        <f>+'[8]BULLETIN'!B$29</f>
        <v>2021</v>
      </c>
      <c r="B14" s="27"/>
      <c r="C14" s="24">
        <f>+'[8]BULLETIN'!C$29</f>
        <v>4551167.364141427</v>
      </c>
      <c r="D14" s="24">
        <f>+'[8]BULLETIN'!D$29</f>
        <v>3322320.0658484874</v>
      </c>
      <c r="E14" s="24">
        <f>+'[8]BULLETIN'!E$29</f>
        <v>2770055</v>
      </c>
      <c r="F14" s="24">
        <f>+'[8]BULLETIN'!F$29</f>
        <v>6092375.065848487</v>
      </c>
      <c r="G14" s="24">
        <f>+'[8]BULLETIN'!G$29</f>
        <v>788368</v>
      </c>
      <c r="H14" s="24">
        <f>+'[8]BULLETIN'!H$29</f>
        <v>3398</v>
      </c>
      <c r="I14" s="24">
        <f>+'[8]BULLETIN'!I$29</f>
        <v>0</v>
      </c>
      <c r="J14" s="24">
        <f>+'[8]BULLETIN'!J$29</f>
        <v>167671.737754</v>
      </c>
      <c r="K14" s="24">
        <f>+'[8]BULLETIN'!K$29</f>
        <v>959437.737754</v>
      </c>
      <c r="L14" s="24">
        <f>+'[8]BULLETIN'!L$29</f>
        <v>0</v>
      </c>
      <c r="M14" s="24">
        <f>+'[8]BULLETIN'!M$29</f>
        <v>712081.4011395735</v>
      </c>
      <c r="N14" s="25">
        <f>+'[8]BULLETIN'!N$29</f>
        <v>12315061.56888349</v>
      </c>
      <c r="O14" s="199"/>
      <c r="P14" s="223"/>
      <c r="Q14" s="199"/>
    </row>
    <row r="15" spans="1:17" ht="15" customHeight="1">
      <c r="A15" s="22">
        <f>+'[10]BULLETIN'!B$29</f>
        <v>2022</v>
      </c>
      <c r="B15" s="27"/>
      <c r="C15" s="24">
        <f>+'[10]BULLETIN'!C$29</f>
        <v>6851303.45847949</v>
      </c>
      <c r="D15" s="24">
        <f>+'[10]BULLETIN'!D$29</f>
        <v>3564420.145882</v>
      </c>
      <c r="E15" s="24">
        <f>+'[10]BULLETIN'!E$29</f>
        <v>2770015</v>
      </c>
      <c r="F15" s="24">
        <f>+'[10]BULLETIN'!F$29</f>
        <v>6334435.145882</v>
      </c>
      <c r="G15" s="24">
        <f>+'[10]BULLETIN'!G$29</f>
        <v>459950</v>
      </c>
      <c r="H15" s="24">
        <f>+'[10]BULLETIN'!H$29</f>
        <v>0</v>
      </c>
      <c r="I15" s="24">
        <f>+'[10]BULLETIN'!I$29</f>
        <v>0</v>
      </c>
      <c r="J15" s="24">
        <f>+'[10]BULLETIN'!J$29</f>
        <v>130600.978257</v>
      </c>
      <c r="K15" s="24">
        <f>+'[10]BULLETIN'!K$29</f>
        <v>590550.978257</v>
      </c>
      <c r="L15" s="24">
        <f>+'[10]BULLETIN'!L$29</f>
        <v>0</v>
      </c>
      <c r="M15" s="24">
        <f>+'[10]BULLETIN'!M$29</f>
        <v>520852.95557750994</v>
      </c>
      <c r="N15" s="25">
        <f>+'[10]BULLETIN'!N$29</f>
        <v>14297142.538196</v>
      </c>
      <c r="O15" s="199"/>
      <c r="P15" s="223"/>
      <c r="Q15" s="199"/>
    </row>
    <row r="16" spans="1:14" ht="15" customHeight="1">
      <c r="A16" s="30"/>
      <c r="B16" s="3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7" ht="15" customHeight="1">
      <c r="A17" s="30">
        <f>+'[8]BULLETIN'!$B$18</f>
        <v>2021</v>
      </c>
      <c r="B17" s="31" t="str">
        <f>+'[8]BULLETIN'!A$20</f>
        <v>MARS</v>
      </c>
      <c r="C17" s="24">
        <f>+'[8]BULLETIN'!C$20</f>
        <v>3826232.163934418</v>
      </c>
      <c r="D17" s="24">
        <f>+'[8]BULLETIN'!D$20</f>
        <v>1638113</v>
      </c>
      <c r="E17" s="24">
        <f>+'[8]BULLETIN'!E$20</f>
        <v>2778733</v>
      </c>
      <c r="F17" s="24">
        <f>+'[8]BULLETIN'!F$20</f>
        <v>4416846</v>
      </c>
      <c r="G17" s="24">
        <f>+'[8]BULLETIN'!G$20</f>
        <v>501510</v>
      </c>
      <c r="H17" s="24">
        <f>+'[8]BULLETIN'!H$20</f>
        <v>0</v>
      </c>
      <c r="I17" s="24">
        <f>+'[8]BULLETIN'!I$20</f>
        <v>0</v>
      </c>
      <c r="J17" s="24">
        <f>+'[8]BULLETIN'!J$20</f>
        <v>185745.833334</v>
      </c>
      <c r="K17" s="24">
        <f>+'[8]BULLETIN'!K$20</f>
        <v>687255.833334</v>
      </c>
      <c r="L17" s="24">
        <f>+'[8]BULLETIN'!L$20</f>
        <v>0</v>
      </c>
      <c r="M17" s="24">
        <f>+'[8]BULLETIN'!M$20</f>
        <v>718849.8029945823</v>
      </c>
      <c r="N17" s="25">
        <f>+'[8]BULLETIN'!N$20</f>
        <v>9649183.800263</v>
      </c>
      <c r="O17" s="199"/>
      <c r="P17" s="223"/>
      <c r="Q17" s="199"/>
    </row>
    <row r="18" spans="1:17" ht="15" customHeight="1">
      <c r="A18" s="30"/>
      <c r="B18" s="31" t="str">
        <f>+'[8]BULLETIN'!A$23</f>
        <v>JUIN</v>
      </c>
      <c r="C18" s="24">
        <f>+'[8]BULLETIN'!C$23</f>
        <v>3971804.593540078</v>
      </c>
      <c r="D18" s="24">
        <f>+'[8]BULLETIN'!D$23</f>
        <v>1825527</v>
      </c>
      <c r="E18" s="24">
        <f>+'[8]BULLETIN'!E$23</f>
        <v>2777485</v>
      </c>
      <c r="F18" s="24">
        <f>+'[8]BULLETIN'!F$23</f>
        <v>4603012</v>
      </c>
      <c r="G18" s="24">
        <f>+'[8]BULLETIN'!G$23</f>
        <v>483521</v>
      </c>
      <c r="H18" s="24">
        <f>+'[8]BULLETIN'!H$23</f>
        <v>0</v>
      </c>
      <c r="I18" s="24">
        <f>+'[8]BULLETIN'!I$23</f>
        <v>0</v>
      </c>
      <c r="J18" s="24">
        <f>+'[8]BULLETIN'!J$23</f>
        <v>183250.166668</v>
      </c>
      <c r="K18" s="24">
        <f>+'[8]BULLETIN'!K$23</f>
        <v>666771.1666679999</v>
      </c>
      <c r="L18" s="24">
        <f>+'[8]BULLETIN'!L$23</f>
        <v>0</v>
      </c>
      <c r="M18" s="24">
        <f>+'[8]BULLETIN'!M$23</f>
        <v>689315.2277189221</v>
      </c>
      <c r="N18" s="25">
        <f>+'[8]BULLETIN'!N$23</f>
        <v>9930902.987927</v>
      </c>
      <c r="O18" s="199"/>
      <c r="P18" s="223"/>
      <c r="Q18" s="199"/>
    </row>
    <row r="19" spans="1:17" ht="15" customHeight="1">
      <c r="A19" s="30"/>
      <c r="B19" s="31" t="str">
        <f>+'[8]BULLETIN'!A$26</f>
        <v>SEPT</v>
      </c>
      <c r="C19" s="24">
        <f>+'[8]BULLETIN'!C$26</f>
        <v>4505184.3854841</v>
      </c>
      <c r="D19" s="24">
        <f>+'[8]BULLETIN'!D$26</f>
        <v>2188433.7969030985</v>
      </c>
      <c r="E19" s="24">
        <f>+'[8]BULLETIN'!E$26</f>
        <v>2770115</v>
      </c>
      <c r="F19" s="24">
        <f>+'[8]BULLETIN'!F$26</f>
        <v>4958548.796903098</v>
      </c>
      <c r="G19" s="24">
        <f>+'[8]BULLETIN'!G$26</f>
        <v>575289</v>
      </c>
      <c r="H19" s="24">
        <f>+'[8]BULLETIN'!H$26</f>
        <v>0</v>
      </c>
      <c r="I19" s="24">
        <f>+'[8]BULLETIN'!I$26</f>
        <v>0</v>
      </c>
      <c r="J19" s="24">
        <f>+'[8]BULLETIN'!J$26</f>
        <v>174561.199023</v>
      </c>
      <c r="K19" s="24">
        <f>+'[8]BULLETIN'!K$26</f>
        <v>749850.199023</v>
      </c>
      <c r="L19" s="24">
        <f>+'[8]BULLETIN'!L$26</f>
        <v>0</v>
      </c>
      <c r="M19" s="24">
        <f>+'[8]BULLETIN'!M$26</f>
        <v>953913.9844039001</v>
      </c>
      <c r="N19" s="25">
        <f>+'[8]BULLETIN'!N$26</f>
        <v>11167497.365814101</v>
      </c>
      <c r="O19" s="199"/>
      <c r="P19" s="223"/>
      <c r="Q19" s="199"/>
    </row>
    <row r="20" spans="1:17" ht="15" customHeight="1">
      <c r="A20" s="30"/>
      <c r="B20" s="31" t="str">
        <f>+'[8]BULLETIN'!A$29</f>
        <v>DEC</v>
      </c>
      <c r="C20" s="24">
        <f>+'[8]BULLETIN'!C$29</f>
        <v>4551167.364141427</v>
      </c>
      <c r="D20" s="24">
        <f>+'[8]BULLETIN'!D$29</f>
        <v>3322320.0658484874</v>
      </c>
      <c r="E20" s="24">
        <f>+'[8]BULLETIN'!E$29</f>
        <v>2770055</v>
      </c>
      <c r="F20" s="24">
        <f>+'[8]BULLETIN'!F$29</f>
        <v>6092375.065848487</v>
      </c>
      <c r="G20" s="24">
        <f>+'[8]BULLETIN'!G$29</f>
        <v>788368</v>
      </c>
      <c r="H20" s="24">
        <f>+'[8]BULLETIN'!H$29</f>
        <v>3398</v>
      </c>
      <c r="I20" s="24">
        <f>+'[8]BULLETIN'!I$29</f>
        <v>0</v>
      </c>
      <c r="J20" s="24">
        <f>+'[8]BULLETIN'!J$29</f>
        <v>167671.737754</v>
      </c>
      <c r="K20" s="24">
        <f>+'[8]BULLETIN'!K$29</f>
        <v>959437.737754</v>
      </c>
      <c r="L20" s="24">
        <f>+'[8]BULLETIN'!L$29</f>
        <v>0</v>
      </c>
      <c r="M20" s="24">
        <f>+'[8]BULLETIN'!M$29</f>
        <v>712081.4011395735</v>
      </c>
      <c r="N20" s="25">
        <f>+'[8]BULLETIN'!N$29</f>
        <v>12315061.56888349</v>
      </c>
      <c r="O20" s="199"/>
      <c r="P20" s="223"/>
      <c r="Q20" s="199"/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7" ht="15" customHeight="1">
      <c r="A22" s="30">
        <f>+'[10]BULLETIN'!$B$18</f>
        <v>2022</v>
      </c>
      <c r="B22" s="31" t="str">
        <f>+'[10]BULLETIN'!A$20</f>
        <v>MARS</v>
      </c>
      <c r="C22" s="24">
        <f>+'[10]BULLETIN'!C$20</f>
        <v>4882080.440158</v>
      </c>
      <c r="D22" s="24">
        <f>+'[10]BULLETIN'!D$20</f>
        <v>3156094.561349</v>
      </c>
      <c r="E22" s="24">
        <f>+'[10]BULLETIN'!E$20</f>
        <v>2783408</v>
      </c>
      <c r="F22" s="24">
        <f>+'[10]BULLETIN'!F$20</f>
        <v>5939502.561349</v>
      </c>
      <c r="G22" s="24">
        <f>+'[10]BULLETIN'!G$20</f>
        <v>551315</v>
      </c>
      <c r="H22" s="24">
        <f>+'[10]BULLETIN'!H$20</f>
        <v>0</v>
      </c>
      <c r="I22" s="24">
        <f>+'[10]BULLETIN'!I$20</f>
        <v>0</v>
      </c>
      <c r="J22" s="24">
        <f>+'[10]BULLETIN'!J$20</f>
        <v>155956.111837</v>
      </c>
      <c r="K22" s="24">
        <f>+'[10]BULLETIN'!K$20</f>
        <v>707271.111837</v>
      </c>
      <c r="L22" s="24">
        <f>+'[10]BULLETIN'!L$20</f>
        <v>0</v>
      </c>
      <c r="M22" s="24">
        <f>+'[10]BULLETIN'!M$20</f>
        <v>512658.34868</v>
      </c>
      <c r="N22" s="25">
        <f>+'[10]BULLETIN'!N$20</f>
        <v>12041512.462024</v>
      </c>
      <c r="O22" s="199"/>
      <c r="P22" s="223"/>
      <c r="Q22" s="199"/>
    </row>
    <row r="23" spans="1:17" ht="15" customHeight="1">
      <c r="A23" s="30"/>
      <c r="B23" s="31" t="str">
        <f>+'[10]BULLETIN'!A$23</f>
        <v>JUIN</v>
      </c>
      <c r="C23" s="24">
        <f>+'[10]BULLETIN'!C$23</f>
        <v>5609957.374859821</v>
      </c>
      <c r="D23" s="24">
        <f>+'[10]BULLETIN'!D$23</f>
        <v>3457272.0744040003</v>
      </c>
      <c r="E23" s="24">
        <f>+'[10]BULLETIN'!E$23</f>
        <v>2770015</v>
      </c>
      <c r="F23" s="24">
        <f>+'[10]BULLETIN'!F$23</f>
        <v>6227287.074404</v>
      </c>
      <c r="G23" s="24">
        <f>+'[10]BULLETIN'!G$23</f>
        <v>508307</v>
      </c>
      <c r="H23" s="24">
        <f>+'[10]BULLETIN'!H$23</f>
        <v>0</v>
      </c>
      <c r="I23" s="24">
        <f>+'[10]BULLETIN'!I$23</f>
        <v>0</v>
      </c>
      <c r="J23" s="24">
        <f>+'[10]BULLETIN'!J$23</f>
        <v>158294.51020800002</v>
      </c>
      <c r="K23" s="24">
        <f>+'[10]BULLETIN'!K$23</f>
        <v>666601.510208</v>
      </c>
      <c r="L23" s="24">
        <f>+'[10]BULLETIN'!L$23</f>
        <v>0</v>
      </c>
      <c r="M23" s="24">
        <f>+'[10]BULLETIN'!M$23</f>
        <v>494807.1607241786</v>
      </c>
      <c r="N23" s="25">
        <f>+'[10]BULLETIN'!N$23</f>
        <v>12998653.120196</v>
      </c>
      <c r="O23" s="199"/>
      <c r="P23" s="223"/>
      <c r="Q23" s="199"/>
    </row>
    <row r="24" spans="1:17" ht="15" customHeight="1">
      <c r="A24" s="30"/>
      <c r="B24" s="31" t="str">
        <f>+'[10]BULLETIN'!A$26</f>
        <v>SEPT</v>
      </c>
      <c r="C24" s="24">
        <f>+'[10]BULLETIN'!C$26</f>
        <v>6108873.419844001</v>
      </c>
      <c r="D24" s="24">
        <f>+'[10]BULLETIN'!D$26</f>
        <v>3569729.1600059997</v>
      </c>
      <c r="E24" s="24">
        <f>+'[10]BULLETIN'!E$26</f>
        <v>2770015</v>
      </c>
      <c r="F24" s="24">
        <f>+'[10]BULLETIN'!F$26</f>
        <v>6339744.160006</v>
      </c>
      <c r="G24" s="24">
        <f>+'[10]BULLETIN'!G$26</f>
        <v>414090</v>
      </c>
      <c r="H24" s="24">
        <f>+'[10]BULLETIN'!H$26</f>
        <v>0</v>
      </c>
      <c r="I24" s="24">
        <f>+'[10]BULLETIN'!I$26</f>
        <v>0</v>
      </c>
      <c r="J24" s="24">
        <f>+'[10]BULLETIN'!J$26</f>
        <v>144969.422681</v>
      </c>
      <c r="K24" s="24">
        <f>+'[10]BULLETIN'!K$26</f>
        <v>559059.422681</v>
      </c>
      <c r="L24" s="24">
        <f>+'[10]BULLETIN'!L$26</f>
        <v>0</v>
      </c>
      <c r="M24" s="24">
        <f>+'[10]BULLETIN'!M$26</f>
        <v>490561.40105499985</v>
      </c>
      <c r="N24" s="25">
        <f>+'[10]BULLETIN'!N$26</f>
        <v>13498238.403586</v>
      </c>
      <c r="O24" s="199"/>
      <c r="P24" s="223"/>
      <c r="Q24" s="199"/>
    </row>
    <row r="25" spans="1:17" ht="15" customHeight="1">
      <c r="A25" s="30"/>
      <c r="B25" s="31" t="str">
        <f>+'[10]BULLETIN'!A$29</f>
        <v>DEC</v>
      </c>
      <c r="C25" s="24">
        <f>+'[10]BULLETIN'!C$29</f>
        <v>6851303.45847949</v>
      </c>
      <c r="D25" s="24">
        <f>+'[10]BULLETIN'!D$29</f>
        <v>3564420.145882</v>
      </c>
      <c r="E25" s="24">
        <f>+'[10]BULLETIN'!E$29</f>
        <v>2770015</v>
      </c>
      <c r="F25" s="24">
        <f>+'[10]BULLETIN'!F$29</f>
        <v>6334435.145882</v>
      </c>
      <c r="G25" s="24">
        <f>+'[10]BULLETIN'!G$29</f>
        <v>459950</v>
      </c>
      <c r="H25" s="24">
        <f>+'[10]BULLETIN'!H$29</f>
        <v>0</v>
      </c>
      <c r="I25" s="24">
        <f>+'[10]BULLETIN'!I$29</f>
        <v>0</v>
      </c>
      <c r="J25" s="24">
        <f>+'[10]BULLETIN'!J$29</f>
        <v>130600.978257</v>
      </c>
      <c r="K25" s="24">
        <f>+'[10]BULLETIN'!K$29</f>
        <v>590550.978257</v>
      </c>
      <c r="L25" s="24">
        <f>+'[10]BULLETIN'!L$29</f>
        <v>0</v>
      </c>
      <c r="M25" s="24">
        <f>+'[10]BULLETIN'!M$29</f>
        <v>520852.95557750994</v>
      </c>
      <c r="N25" s="25">
        <f>+'[10]BULLETIN'!N$29</f>
        <v>14297142.538196</v>
      </c>
      <c r="O25" s="199"/>
      <c r="P25" s="223"/>
      <c r="Q25" s="199"/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7" ht="15" customHeight="1">
      <c r="A27" s="216">
        <f>+'[9]BULLETIN'!$B$18</f>
        <v>2023</v>
      </c>
      <c r="B27" s="217" t="str">
        <f>+'[9]BULLETIN'!A$18</f>
        <v>JAN</v>
      </c>
      <c r="C27" s="24">
        <f>+'[9]BULLETIN'!C$18</f>
        <v>6727701.161031489</v>
      </c>
      <c r="D27" s="24">
        <f>+'[9]BULLETIN'!D$18</f>
        <v>3521221.145882</v>
      </c>
      <c r="E27" s="24">
        <f>+'[9]BULLETIN'!E$18</f>
        <v>2776712</v>
      </c>
      <c r="F27" s="24">
        <f>+'[9]BULLETIN'!F$18</f>
        <v>6297933.145882</v>
      </c>
      <c r="G27" s="24">
        <f>+'[9]BULLETIN'!G$18</f>
        <v>454526</v>
      </c>
      <c r="H27" s="24">
        <f>+'[9]BULLETIN'!H$18</f>
        <v>0</v>
      </c>
      <c r="I27" s="24">
        <f>+'[9]BULLETIN'!I$18</f>
        <v>0</v>
      </c>
      <c r="J27" s="24">
        <f>+'[9]BULLETIN'!J$18</f>
        <v>130700.236896</v>
      </c>
      <c r="K27" s="24">
        <f>+'[9]BULLETIN'!K$18</f>
        <v>585226.236896</v>
      </c>
      <c r="L27" s="24">
        <f>+'[9]BULLETIN'!L$18</f>
        <v>0</v>
      </c>
      <c r="M27" s="24">
        <f>+'[9]BULLETIN'!M$18</f>
        <v>509035.32502951124</v>
      </c>
      <c r="N27" s="25">
        <f>+'[9]BULLETIN'!N$18</f>
        <v>14119895.868839001</v>
      </c>
      <c r="O27" s="199"/>
      <c r="P27" s="221">
        <f aca="true" t="shared" si="0" ref="P27:P34">+N27-P63</f>
        <v>0</v>
      </c>
      <c r="Q27" s="199"/>
    </row>
    <row r="28" spans="1:16" ht="15" customHeight="1">
      <c r="A28" s="30"/>
      <c r="B28" s="217" t="str">
        <f>+'[9]BULLETIN'!A$19</f>
        <v>FEV</v>
      </c>
      <c r="C28" s="24">
        <f>+'[9]BULLETIN'!C$19</f>
        <v>6707980.968231594</v>
      </c>
      <c r="D28" s="24">
        <f>+'[9]BULLETIN'!D$19</f>
        <v>3678746.25631</v>
      </c>
      <c r="E28" s="24">
        <f>+'[9]BULLETIN'!E$19</f>
        <v>2783408</v>
      </c>
      <c r="F28" s="24">
        <f>+'[9]BULLETIN'!F$19</f>
        <v>6462154.25631</v>
      </c>
      <c r="G28" s="24">
        <f>+'[9]BULLETIN'!G$19</f>
        <v>420933</v>
      </c>
      <c r="H28" s="24">
        <f>+'[9]BULLETIN'!H$19</f>
        <v>0</v>
      </c>
      <c r="I28" s="24">
        <f>+'[9]BULLETIN'!I$19</f>
        <v>0</v>
      </c>
      <c r="J28" s="24">
        <f>+'[9]BULLETIN'!J$19</f>
        <v>128516.800933</v>
      </c>
      <c r="K28" s="24">
        <f>+'[9]BULLETIN'!K$19</f>
        <v>549449.800933</v>
      </c>
      <c r="L28" s="24">
        <f>+'[9]BULLETIN'!L$19</f>
        <v>0</v>
      </c>
      <c r="M28" s="24">
        <f>+'[9]BULLETIN'!M$19</f>
        <v>424117.0479354049</v>
      </c>
      <c r="N28" s="25">
        <f>+'[9]BULLETIN'!N$19</f>
        <v>14143702.073409999</v>
      </c>
      <c r="P28" s="221">
        <f t="shared" si="0"/>
        <v>0</v>
      </c>
    </row>
    <row r="29" spans="1:16" ht="15" customHeight="1">
      <c r="A29" s="30"/>
      <c r="B29" s="217">
        <f>+'[9]BULLETIN'!A$20</f>
        <v>0</v>
      </c>
      <c r="C29" s="24">
        <f>+'[9]BULLETIN'!C$20</f>
        <v>0</v>
      </c>
      <c r="D29" s="24">
        <f>+'[9]BULLETIN'!D$20</f>
        <v>0</v>
      </c>
      <c r="E29" s="24">
        <f>+'[9]BULLETIN'!E$20</f>
        <v>0</v>
      </c>
      <c r="F29" s="24">
        <f>+'[9]BULLETIN'!F$20</f>
        <v>0</v>
      </c>
      <c r="G29" s="24">
        <f>+'[9]BULLETIN'!G$20</f>
        <v>0</v>
      </c>
      <c r="H29" s="24">
        <f>+'[9]BULLETIN'!H$20</f>
        <v>0</v>
      </c>
      <c r="I29" s="24">
        <f>+'[9]BULLETIN'!I$20</f>
        <v>0</v>
      </c>
      <c r="J29" s="24">
        <f>+'[9]BULLETIN'!J$20</f>
        <v>0</v>
      </c>
      <c r="K29" s="24">
        <f>+'[9]BULLETIN'!K$20</f>
        <v>0</v>
      </c>
      <c r="L29" s="24">
        <f>+'[9]BULLETIN'!L$20</f>
        <v>0</v>
      </c>
      <c r="M29" s="24">
        <f>+'[9]BULLETIN'!M$20</f>
        <v>0</v>
      </c>
      <c r="N29" s="25">
        <f>+'[9]BULLETIN'!N$20</f>
        <v>0</v>
      </c>
      <c r="P29" s="223">
        <f t="shared" si="0"/>
        <v>0</v>
      </c>
    </row>
    <row r="30" spans="1:16" ht="15" customHeight="1">
      <c r="A30" s="30"/>
      <c r="B30" s="217">
        <f>+'[9]BULLETIN'!A$21</f>
        <v>0</v>
      </c>
      <c r="C30" s="24">
        <f>+'[9]BULLETIN'!C$21</f>
        <v>0</v>
      </c>
      <c r="D30" s="24">
        <f>+'[9]BULLETIN'!D$21</f>
        <v>0</v>
      </c>
      <c r="E30" s="24">
        <f>+'[9]BULLETIN'!E$21</f>
        <v>0</v>
      </c>
      <c r="F30" s="24">
        <f>+'[9]BULLETIN'!F$21</f>
        <v>0</v>
      </c>
      <c r="G30" s="24">
        <f>+'[9]BULLETIN'!G$21</f>
        <v>0</v>
      </c>
      <c r="H30" s="24">
        <f>+'[9]BULLETIN'!H$21</f>
        <v>0</v>
      </c>
      <c r="I30" s="24">
        <f>+'[9]BULLETIN'!I$21</f>
        <v>0</v>
      </c>
      <c r="J30" s="24">
        <f>+'[9]BULLETIN'!J$21</f>
        <v>0</v>
      </c>
      <c r="K30" s="24">
        <f>+'[9]BULLETIN'!K$21</f>
        <v>0</v>
      </c>
      <c r="L30" s="24">
        <f>+'[9]BULLETIN'!L$21</f>
        <v>0</v>
      </c>
      <c r="M30" s="24">
        <f>+'[9]BULLETIN'!M$21</f>
        <v>0</v>
      </c>
      <c r="N30" s="25">
        <f>+'[9]BULLETIN'!N$21</f>
        <v>0</v>
      </c>
      <c r="P30" s="221">
        <f t="shared" si="0"/>
        <v>0</v>
      </c>
    </row>
    <row r="31" spans="1:16" ht="15" customHeight="1">
      <c r="A31" s="30"/>
      <c r="B31" s="217">
        <f>+'[9]BULLETIN'!A$22</f>
        <v>0</v>
      </c>
      <c r="C31" s="24">
        <f>+'[9]BULLETIN'!C$22</f>
        <v>0</v>
      </c>
      <c r="D31" s="24">
        <f>+'[9]BULLETIN'!D$22</f>
        <v>0</v>
      </c>
      <c r="E31" s="24">
        <f>+'[9]BULLETIN'!E$22</f>
        <v>0</v>
      </c>
      <c r="F31" s="24">
        <f>+'[9]BULLETIN'!F$22</f>
        <v>0</v>
      </c>
      <c r="G31" s="24">
        <f>+'[9]BULLETIN'!G$22</f>
        <v>0</v>
      </c>
      <c r="H31" s="24">
        <f>+'[9]BULLETIN'!H$22</f>
        <v>0</v>
      </c>
      <c r="I31" s="24">
        <f>+'[9]BULLETIN'!I$22</f>
        <v>0</v>
      </c>
      <c r="J31" s="24">
        <f>+'[9]BULLETIN'!J$22</f>
        <v>0</v>
      </c>
      <c r="K31" s="24">
        <f>+'[9]BULLETIN'!K$22</f>
        <v>0</v>
      </c>
      <c r="L31" s="24">
        <f>+'[9]BULLETIN'!L$22</f>
        <v>0</v>
      </c>
      <c r="M31" s="24">
        <f>+'[9]BULLETIN'!M$22</f>
        <v>0</v>
      </c>
      <c r="N31" s="25">
        <f>+'[9]BULLETIN'!N$22</f>
        <v>0</v>
      </c>
      <c r="P31" s="221">
        <f t="shared" si="0"/>
        <v>0</v>
      </c>
    </row>
    <row r="32" spans="1:16" ht="15" customHeight="1">
      <c r="A32" s="30"/>
      <c r="B32" s="217">
        <f>+'[9]BULLETIN'!A$23</f>
        <v>0</v>
      </c>
      <c r="C32" s="24">
        <f>+'[9]BULLETIN'!C$23</f>
        <v>0</v>
      </c>
      <c r="D32" s="24">
        <f>+'[9]BULLETIN'!D$23</f>
        <v>0</v>
      </c>
      <c r="E32" s="24">
        <f>+'[9]BULLETIN'!E$23</f>
        <v>0</v>
      </c>
      <c r="F32" s="24">
        <f>+'[9]BULLETIN'!F$23</f>
        <v>0</v>
      </c>
      <c r="G32" s="24">
        <f>+'[9]BULLETIN'!G$23</f>
        <v>0</v>
      </c>
      <c r="H32" s="24">
        <f>+'[9]BULLETIN'!H$23</f>
        <v>0</v>
      </c>
      <c r="I32" s="24">
        <f>+'[9]BULLETIN'!I$23</f>
        <v>0</v>
      </c>
      <c r="J32" s="24">
        <f>+'[9]BULLETIN'!J$23</f>
        <v>0</v>
      </c>
      <c r="K32" s="24">
        <f>+'[9]BULLETIN'!K$23</f>
        <v>0</v>
      </c>
      <c r="L32" s="24">
        <f>+'[9]BULLETIN'!L$23</f>
        <v>0</v>
      </c>
      <c r="M32" s="24">
        <f>+'[9]BULLETIN'!M$23</f>
        <v>0</v>
      </c>
      <c r="N32" s="25">
        <f>+'[9]BULLETIN'!N$23</f>
        <v>0</v>
      </c>
      <c r="P32" s="221">
        <f t="shared" si="0"/>
        <v>0</v>
      </c>
    </row>
    <row r="33" spans="1:16" ht="15" customHeight="1">
      <c r="A33" s="30"/>
      <c r="B33" s="217">
        <f>+'[9]BULLETIN'!A$24</f>
        <v>0</v>
      </c>
      <c r="C33" s="24">
        <f>+'[9]BULLETIN'!C$24</f>
        <v>0</v>
      </c>
      <c r="D33" s="24">
        <f>+'[9]BULLETIN'!D$24</f>
        <v>0</v>
      </c>
      <c r="E33" s="24">
        <f>+'[9]BULLETIN'!E$24</f>
        <v>0</v>
      </c>
      <c r="F33" s="24">
        <f>+'[9]BULLETIN'!F$24</f>
        <v>0</v>
      </c>
      <c r="G33" s="24">
        <f>+'[9]BULLETIN'!G$24</f>
        <v>0</v>
      </c>
      <c r="H33" s="24">
        <f>+'[9]BULLETIN'!H$24</f>
        <v>0</v>
      </c>
      <c r="I33" s="24">
        <f>+'[9]BULLETIN'!I$24</f>
        <v>0</v>
      </c>
      <c r="J33" s="24">
        <f>+'[9]BULLETIN'!J$24</f>
        <v>0</v>
      </c>
      <c r="K33" s="24">
        <f>+'[9]BULLETIN'!K$24</f>
        <v>0</v>
      </c>
      <c r="L33" s="24">
        <f>+'[9]BULLETIN'!L$24</f>
        <v>0</v>
      </c>
      <c r="M33" s="24">
        <f>+'[9]BULLETIN'!M$24</f>
        <v>0</v>
      </c>
      <c r="N33" s="25">
        <f>+'[9]BULLETIN'!N$24</f>
        <v>0</v>
      </c>
      <c r="P33" s="221">
        <f t="shared" si="0"/>
        <v>0</v>
      </c>
    </row>
    <row r="34" spans="1:16" ht="15" customHeight="1">
      <c r="A34" s="30"/>
      <c r="B34" s="217">
        <f>+'[9]BULLETIN'!A$25</f>
        <v>0</v>
      </c>
      <c r="C34" s="24">
        <f>+'[9]BULLETIN'!C$25</f>
        <v>0</v>
      </c>
      <c r="D34" s="24">
        <f>+'[9]BULLETIN'!D$25</f>
        <v>0</v>
      </c>
      <c r="E34" s="24">
        <f>+'[9]BULLETIN'!E$25</f>
        <v>0</v>
      </c>
      <c r="F34" s="24">
        <f>+'[9]BULLETIN'!F$25</f>
        <v>0</v>
      </c>
      <c r="G34" s="24">
        <f>+'[9]BULLETIN'!G$25</f>
        <v>0</v>
      </c>
      <c r="H34" s="24">
        <f>+'[9]BULLETIN'!H$25</f>
        <v>0</v>
      </c>
      <c r="I34" s="24">
        <f>+'[9]BULLETIN'!I$25</f>
        <v>0</v>
      </c>
      <c r="J34" s="24">
        <f>+'[9]BULLETIN'!J$25</f>
        <v>0</v>
      </c>
      <c r="K34" s="24">
        <f>+'[9]BULLETIN'!K$25</f>
        <v>0</v>
      </c>
      <c r="L34" s="24">
        <f>+'[9]BULLETIN'!L$25</f>
        <v>0</v>
      </c>
      <c r="M34" s="24">
        <f>+'[9]BULLETIN'!M$25</f>
        <v>0</v>
      </c>
      <c r="N34" s="25">
        <f>+'[9]BULLETIN'!N$25</f>
        <v>0</v>
      </c>
      <c r="P34" s="221">
        <f t="shared" si="0"/>
        <v>0</v>
      </c>
    </row>
    <row r="35" spans="1:16" ht="15" customHeight="1">
      <c r="A35" s="30"/>
      <c r="B35" s="217">
        <f>+'[9]BULLETIN'!A$26</f>
        <v>0</v>
      </c>
      <c r="C35" s="24">
        <f>+'[9]BULLETIN'!C$26</f>
        <v>0</v>
      </c>
      <c r="D35" s="24">
        <f>+'[9]BULLETIN'!D$26</f>
        <v>0</v>
      </c>
      <c r="E35" s="24">
        <f>+'[9]BULLETIN'!E$26</f>
        <v>0</v>
      </c>
      <c r="F35" s="24">
        <f>+'[9]BULLETIN'!F$26</f>
        <v>0</v>
      </c>
      <c r="G35" s="24">
        <f>+'[9]BULLETIN'!G$26</f>
        <v>0</v>
      </c>
      <c r="H35" s="24">
        <f>+'[9]BULLETIN'!H$26</f>
        <v>0</v>
      </c>
      <c r="I35" s="24">
        <f>+'[9]BULLETIN'!I$26</f>
        <v>0</v>
      </c>
      <c r="J35" s="24">
        <f>+'[9]BULLETIN'!J$26</f>
        <v>0</v>
      </c>
      <c r="K35" s="24">
        <f>+'[9]BULLETIN'!K$26</f>
        <v>0</v>
      </c>
      <c r="L35" s="24">
        <f>+'[9]BULLETIN'!L$26</f>
        <v>0</v>
      </c>
      <c r="M35" s="24">
        <f>+'[9]BULLETIN'!M$26</f>
        <v>0</v>
      </c>
      <c r="N35" s="25">
        <f>+'[9]BULLETIN'!N$26</f>
        <v>0</v>
      </c>
      <c r="P35" s="223">
        <f>+N35-P71</f>
        <v>0</v>
      </c>
    </row>
    <row r="36" spans="1:16" ht="15" customHeight="1">
      <c r="A36" s="30"/>
      <c r="B36" s="217">
        <f>+'[9]BULLETIN'!A$27</f>
        <v>0</v>
      </c>
      <c r="C36" s="24">
        <f>+'[9]BULLETIN'!C$27</f>
        <v>0</v>
      </c>
      <c r="D36" s="24">
        <f>+'[9]BULLETIN'!D$27</f>
        <v>0</v>
      </c>
      <c r="E36" s="24">
        <f>+'[9]BULLETIN'!E$27</f>
        <v>0</v>
      </c>
      <c r="F36" s="24">
        <f>+'[9]BULLETIN'!F$27</f>
        <v>0</v>
      </c>
      <c r="G36" s="24">
        <f>+'[9]BULLETIN'!G$27</f>
        <v>0</v>
      </c>
      <c r="H36" s="24">
        <f>+'[9]BULLETIN'!H$27</f>
        <v>0</v>
      </c>
      <c r="I36" s="24">
        <f>+'[9]BULLETIN'!I$27</f>
        <v>0</v>
      </c>
      <c r="J36" s="24">
        <f>+'[9]BULLETIN'!J$27</f>
        <v>0</v>
      </c>
      <c r="K36" s="24">
        <f>+'[9]BULLETIN'!K$27</f>
        <v>0</v>
      </c>
      <c r="L36" s="24">
        <f>+'[9]BULLETIN'!L$27</f>
        <v>0</v>
      </c>
      <c r="M36" s="24">
        <f>+'[9]BULLETIN'!M$27</f>
        <v>0</v>
      </c>
      <c r="N36" s="25">
        <f>+'[9]BULLETIN'!N$27</f>
        <v>0</v>
      </c>
      <c r="P36" s="223">
        <f>+N36-P72</f>
        <v>0</v>
      </c>
    </row>
    <row r="37" spans="1:16" ht="15" customHeight="1">
      <c r="A37" s="30"/>
      <c r="B37" s="217">
        <f>+'[9]BULLETIN'!A$28</f>
        <v>0</v>
      </c>
      <c r="C37" s="24">
        <f>+'[9]BULLETIN'!C$28</f>
        <v>0</v>
      </c>
      <c r="D37" s="24">
        <f>+'[9]BULLETIN'!D$28</f>
        <v>0</v>
      </c>
      <c r="E37" s="24">
        <f>+'[9]BULLETIN'!E$28</f>
        <v>0</v>
      </c>
      <c r="F37" s="24">
        <f>+'[9]BULLETIN'!F$28</f>
        <v>0</v>
      </c>
      <c r="G37" s="24">
        <f>+'[9]BULLETIN'!G$28</f>
        <v>0</v>
      </c>
      <c r="H37" s="24">
        <f>+'[9]BULLETIN'!H$28</f>
        <v>0</v>
      </c>
      <c r="I37" s="24">
        <f>+'[9]BULLETIN'!I$28</f>
        <v>0</v>
      </c>
      <c r="J37" s="24">
        <f>+'[9]BULLETIN'!J$28</f>
        <v>0</v>
      </c>
      <c r="K37" s="24">
        <f>+'[9]BULLETIN'!K$28</f>
        <v>0</v>
      </c>
      <c r="L37" s="24">
        <f>+'[9]BULLETIN'!L$28</f>
        <v>0</v>
      </c>
      <c r="M37" s="24">
        <f>+'[9]BULLETIN'!M$28</f>
        <v>0</v>
      </c>
      <c r="N37" s="25">
        <f>+'[9]BULLETIN'!N$28</f>
        <v>0</v>
      </c>
      <c r="P37" s="221">
        <f>+N37-P73</f>
        <v>0</v>
      </c>
    </row>
    <row r="38" spans="1:16" ht="15" customHeight="1">
      <c r="A38" s="30"/>
      <c r="B38" s="217">
        <f>+'[9]BULLETIN'!A$29</f>
        <v>0</v>
      </c>
      <c r="C38" s="24">
        <f>+'[9]BULLETIN'!C$29</f>
        <v>0</v>
      </c>
      <c r="D38" s="24">
        <f>+'[9]BULLETIN'!D$29</f>
        <v>0</v>
      </c>
      <c r="E38" s="24">
        <f>+'[9]BULLETIN'!E$29</f>
        <v>0</v>
      </c>
      <c r="F38" s="24">
        <f>+'[9]BULLETIN'!F$29</f>
        <v>0</v>
      </c>
      <c r="G38" s="24">
        <f>+'[9]BULLETIN'!G$29</f>
        <v>0</v>
      </c>
      <c r="H38" s="24">
        <f>+'[9]BULLETIN'!H$29</f>
        <v>0</v>
      </c>
      <c r="I38" s="24">
        <f>+'[9]BULLETIN'!I$29</f>
        <v>0</v>
      </c>
      <c r="J38" s="24">
        <f>+'[9]BULLETIN'!J$29</f>
        <v>0</v>
      </c>
      <c r="K38" s="24">
        <f>+'[9]BULLETIN'!K$29</f>
        <v>0</v>
      </c>
      <c r="L38" s="24">
        <f>+'[9]BULLETIN'!L$29</f>
        <v>0</v>
      </c>
      <c r="M38" s="24">
        <f>+'[9]BULLETIN'!M$29</f>
        <v>0</v>
      </c>
      <c r="N38" s="25">
        <f>+'[9]BULLETIN'!N$29</f>
        <v>0</v>
      </c>
      <c r="P38" s="223">
        <f>+N38-P74</f>
        <v>0</v>
      </c>
    </row>
    <row r="39" spans="1:14" ht="15" customHeight="1" thickBot="1">
      <c r="A39" s="15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1:16" s="49" customFormat="1" ht="30" customHeight="1">
      <c r="A40" s="226" t="s">
        <v>13</v>
      </c>
      <c r="B40" s="227"/>
      <c r="C40" s="56" t="s">
        <v>14</v>
      </c>
      <c r="D40" s="57"/>
      <c r="E40" s="57"/>
      <c r="F40" s="57"/>
      <c r="G40" s="57"/>
      <c r="H40" s="57"/>
      <c r="I40" s="57"/>
      <c r="J40" s="58"/>
      <c r="K40" s="230" t="s">
        <v>178</v>
      </c>
      <c r="L40" s="230" t="s">
        <v>177</v>
      </c>
      <c r="M40" s="230" t="s">
        <v>15</v>
      </c>
      <c r="N40" s="232" t="s">
        <v>16</v>
      </c>
      <c r="P40" s="222"/>
    </row>
    <row r="41" spans="1:16" s="49" customFormat="1" ht="48" customHeight="1">
      <c r="A41" s="228"/>
      <c r="B41" s="229"/>
      <c r="C41" s="59" t="s">
        <v>179</v>
      </c>
      <c r="D41" s="59" t="s">
        <v>17</v>
      </c>
      <c r="E41" s="59" t="s">
        <v>18</v>
      </c>
      <c r="F41" s="59" t="s">
        <v>19</v>
      </c>
      <c r="G41" s="59" t="s">
        <v>20</v>
      </c>
      <c r="H41" s="59" t="s">
        <v>21</v>
      </c>
      <c r="I41" s="59" t="s">
        <v>22</v>
      </c>
      <c r="J41" s="59" t="s">
        <v>8</v>
      </c>
      <c r="K41" s="231"/>
      <c r="L41" s="231"/>
      <c r="M41" s="231"/>
      <c r="N41" s="233"/>
      <c r="P41" s="222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7" ht="15" customHeight="1">
      <c r="A43" s="22">
        <f>+'[2]BULLETIN'!B$56</f>
        <v>2014</v>
      </c>
      <c r="B43" s="27"/>
      <c r="C43" s="24">
        <f>+'[2]BULLETIN'!C$56</f>
        <v>2556819</v>
      </c>
      <c r="D43" s="24">
        <f>+'[2]BULLETIN'!D$56</f>
        <v>3716323</v>
      </c>
      <c r="E43" s="24">
        <f>+'[2]BULLETIN'!E$56</f>
        <v>5463</v>
      </c>
      <c r="F43" s="24">
        <f>+'[2]BULLETIN'!F$56</f>
        <v>44912</v>
      </c>
      <c r="G43" s="24">
        <f>+'[2]BULLETIN'!G$56</f>
        <v>335</v>
      </c>
      <c r="H43" s="24">
        <f>+'[2]BULLETIN'!H$56</f>
        <v>767</v>
      </c>
      <c r="I43" s="24">
        <f>+'[2]BULLETIN'!I$56</f>
        <v>3906</v>
      </c>
      <c r="J43" s="24">
        <f>+'[2]BULLETIN'!J$56</f>
        <v>6328525</v>
      </c>
      <c r="K43" s="24">
        <f>+'[2]BULLETIN'!K$56</f>
        <v>2870658</v>
      </c>
      <c r="L43" s="24">
        <f>+'[2]BULLETIN'!L$56</f>
        <v>697138</v>
      </c>
      <c r="M43" s="24">
        <f>+'[2]BULLETIN'!M$56</f>
        <v>424771</v>
      </c>
      <c r="N43" s="25">
        <f>+'[2]BULLETIN'!N$56</f>
        <v>93273</v>
      </c>
      <c r="O43" s="199"/>
      <c r="P43" s="223"/>
      <c r="Q43" s="194"/>
    </row>
    <row r="44" spans="1:17" ht="15" customHeight="1">
      <c r="A44" s="22">
        <f>+'[1]BULLETIN'!B$56</f>
        <v>2015</v>
      </c>
      <c r="B44" s="27"/>
      <c r="C44" s="24">
        <f>+'[1]BULLETIN'!C$56</f>
        <v>2584268</v>
      </c>
      <c r="D44" s="24">
        <f>+'[1]BULLETIN'!D$56</f>
        <v>2845594</v>
      </c>
      <c r="E44" s="24">
        <f>+'[1]BULLETIN'!E$56</f>
        <v>6155</v>
      </c>
      <c r="F44" s="24">
        <f>+'[1]BULLETIN'!F$56</f>
        <v>41806</v>
      </c>
      <c r="G44" s="24">
        <f>+'[1]BULLETIN'!G$56</f>
        <v>335</v>
      </c>
      <c r="H44" s="24">
        <f>+'[1]BULLETIN'!H$56</f>
        <v>15596</v>
      </c>
      <c r="I44" s="24">
        <f>+'[1]BULLETIN'!I$56</f>
        <v>12178</v>
      </c>
      <c r="J44" s="24">
        <f>+'[1]BULLETIN'!J$56</f>
        <v>5505932</v>
      </c>
      <c r="K44" s="24">
        <f>+'[1]BULLETIN'!K$56</f>
        <v>2443974</v>
      </c>
      <c r="L44" s="24">
        <f>+'[1]BULLETIN'!L$56</f>
        <v>772374</v>
      </c>
      <c r="M44" s="24">
        <f>+'[1]BULLETIN'!M$56</f>
        <v>506379.31334999995</v>
      </c>
      <c r="N44" s="25">
        <f>+'[1]BULLETIN'!N$56</f>
        <v>230084.087728</v>
      </c>
      <c r="O44" s="199"/>
      <c r="P44" s="223"/>
      <c r="Q44" s="194"/>
    </row>
    <row r="45" spans="1:17" ht="15" customHeight="1">
      <c r="A45" s="22">
        <f>+'[3]BULLETIN'!B$56</f>
        <v>2016</v>
      </c>
      <c r="B45" s="27"/>
      <c r="C45" s="24">
        <f>+'[3]BULLETIN'!C$56</f>
        <v>2430828</v>
      </c>
      <c r="D45" s="24">
        <f>+'[3]BULLETIN'!D$56</f>
        <v>1631301</v>
      </c>
      <c r="E45" s="24">
        <f>+'[3]BULLETIN'!E$56</f>
        <v>3018</v>
      </c>
      <c r="F45" s="24">
        <f>+'[3]BULLETIN'!F$56</f>
        <v>33094</v>
      </c>
      <c r="G45" s="24">
        <f>+'[3]BULLETIN'!G$56</f>
        <v>335</v>
      </c>
      <c r="H45" s="24">
        <f>+'[3]BULLETIN'!H$56</f>
        <v>11835</v>
      </c>
      <c r="I45" s="24">
        <f>+'[3]BULLETIN'!I$56</f>
        <v>5577</v>
      </c>
      <c r="J45" s="24">
        <f>+'[3]BULLETIN'!J$56</f>
        <v>4115988</v>
      </c>
      <c r="K45" s="24">
        <f>+'[3]BULLETIN'!K$56</f>
        <v>996496</v>
      </c>
      <c r="L45" s="24">
        <f>+'[3]BULLETIN'!L$56</f>
        <v>839490</v>
      </c>
      <c r="M45" s="24">
        <f>+'[3]BULLETIN'!M$56</f>
        <v>816947</v>
      </c>
      <c r="N45" s="25">
        <f>+'[3]BULLETIN'!N$56</f>
        <v>331577</v>
      </c>
      <c r="O45" s="199"/>
      <c r="P45" s="223"/>
      <c r="Q45" s="194"/>
    </row>
    <row r="46" spans="1:17" ht="15" customHeight="1">
      <c r="A46" s="22">
        <f>+'[5]BULLETIN'!B$56</f>
        <v>2017</v>
      </c>
      <c r="B46" s="27"/>
      <c r="C46" s="24">
        <f>+'[5]BULLETIN'!C$56</f>
        <v>2435942</v>
      </c>
      <c r="D46" s="24">
        <f>+'[5]BULLETIN'!D$56</f>
        <v>1716901</v>
      </c>
      <c r="E46" s="24">
        <f>+'[5]BULLETIN'!E$56</f>
        <v>2112</v>
      </c>
      <c r="F46" s="24">
        <f>+'[5]BULLETIN'!F$56</f>
        <v>33239</v>
      </c>
      <c r="G46" s="24">
        <f>+'[5]BULLETIN'!G$56</f>
        <v>2148</v>
      </c>
      <c r="H46" s="24">
        <f>+'[5]BULLETIN'!H$56</f>
        <v>6607</v>
      </c>
      <c r="I46" s="24">
        <f>+'[5]BULLETIN'!I$56</f>
        <v>3058</v>
      </c>
      <c r="J46" s="24">
        <f>+'[5]BULLETIN'!J$56</f>
        <v>4200007</v>
      </c>
      <c r="K46" s="24">
        <f>+'[5]BULLETIN'!K$56</f>
        <v>1312536.265405</v>
      </c>
      <c r="L46" s="24">
        <f>+'[5]BULLETIN'!L$56</f>
        <v>1086339.818951</v>
      </c>
      <c r="M46" s="24">
        <f>+'[5]BULLETIN'!M$56</f>
        <v>839821.6300299999</v>
      </c>
      <c r="N46" s="25">
        <f>+'[5]BULLETIN'!N$56</f>
        <v>215410.49136400002</v>
      </c>
      <c r="O46" s="199"/>
      <c r="P46" s="223"/>
      <c r="Q46" s="194"/>
    </row>
    <row r="47" spans="1:17" ht="15" customHeight="1">
      <c r="A47" s="22">
        <f>+'[6]BULLETIN'!B$56</f>
        <v>2018</v>
      </c>
      <c r="B47" s="27"/>
      <c r="C47" s="24">
        <f>+'[6]BULLETIN'!C$56</f>
        <v>2636688</v>
      </c>
      <c r="D47" s="24">
        <f>+'[6]BULLETIN'!D$56</f>
        <v>2050239</v>
      </c>
      <c r="E47" s="24">
        <f>+'[6]BULLETIN'!E$56</f>
        <v>4841</v>
      </c>
      <c r="F47" s="24">
        <f>+'[6]BULLETIN'!F$56</f>
        <v>58744</v>
      </c>
      <c r="G47" s="24">
        <f>+'[6]BULLETIN'!G$56</f>
        <v>855</v>
      </c>
      <c r="H47" s="24">
        <f>+'[6]BULLETIN'!H$56</f>
        <v>3772</v>
      </c>
      <c r="I47" s="24">
        <f>+'[6]BULLETIN'!I$56</f>
        <v>5141</v>
      </c>
      <c r="J47" s="24">
        <f>+'[6]BULLETIN'!J$56</f>
        <v>4760280</v>
      </c>
      <c r="K47" s="24">
        <f>+'[6]BULLETIN'!K$56</f>
        <v>1291847.265405</v>
      </c>
      <c r="L47" s="24">
        <f>+'[6]BULLETIN'!L$56</f>
        <v>1397701.97708</v>
      </c>
      <c r="M47" s="24">
        <f>+'[6]BULLETIN'!M$56</f>
        <v>718041.187744</v>
      </c>
      <c r="N47" s="25">
        <f>+'[6]BULLETIN'!N$56</f>
        <v>337238.490566</v>
      </c>
      <c r="O47" s="199"/>
      <c r="P47" s="223"/>
      <c r="Q47" s="194"/>
    </row>
    <row r="48" spans="1:17" ht="15" customHeight="1">
      <c r="A48" s="22">
        <f>+'[7]BULLETIN'!B$56</f>
        <v>2019</v>
      </c>
      <c r="B48" s="27"/>
      <c r="C48" s="24">
        <f>+'[7]BULLETIN'!C$56</f>
        <v>2856101</v>
      </c>
      <c r="D48" s="24">
        <f>+'[7]BULLETIN'!D$56</f>
        <v>2222356</v>
      </c>
      <c r="E48" s="24">
        <f>+'[7]BULLETIN'!E$56</f>
        <v>2278</v>
      </c>
      <c r="F48" s="24">
        <f>+'[7]BULLETIN'!F$56</f>
        <v>64159</v>
      </c>
      <c r="G48" s="24">
        <f>+'[7]BULLETIN'!G$56</f>
        <v>560</v>
      </c>
      <c r="H48" s="24">
        <f>+'[7]BULLETIN'!H$56</f>
        <v>5220</v>
      </c>
      <c r="I48" s="24">
        <f>+'[7]BULLETIN'!I$56</f>
        <v>3539</v>
      </c>
      <c r="J48" s="24">
        <f>+'[7]BULLETIN'!J$56</f>
        <v>5154213</v>
      </c>
      <c r="K48" s="24">
        <f>+'[7]BULLETIN'!K$56</f>
        <v>1215001.265405</v>
      </c>
      <c r="L48" s="24">
        <f>+'[7]BULLETIN'!L$56</f>
        <v>1631377.832196</v>
      </c>
      <c r="M48" s="24">
        <f>+'[7]BULLETIN'!M$56</f>
        <v>853267.0891180001</v>
      </c>
      <c r="N48" s="25">
        <f>+'[7]BULLETIN'!N$56</f>
        <v>479200.096519</v>
      </c>
      <c r="O48" s="199"/>
      <c r="P48" s="223"/>
      <c r="Q48" s="194"/>
    </row>
    <row r="49" spans="1:17" ht="15" customHeight="1">
      <c r="A49" s="22">
        <f>+'[4]BULLETIN'!B$56</f>
        <v>2020</v>
      </c>
      <c r="B49" s="27"/>
      <c r="C49" s="24">
        <f>+'[4]BULLETIN'!C$56</f>
        <v>3157522</v>
      </c>
      <c r="D49" s="24">
        <f>+'[4]BULLETIN'!D$56</f>
        <v>2199982</v>
      </c>
      <c r="E49" s="24">
        <f>+'[4]BULLETIN'!E$56</f>
        <v>3556</v>
      </c>
      <c r="F49" s="24">
        <f>+'[4]BULLETIN'!F$56</f>
        <v>33831</v>
      </c>
      <c r="G49" s="24">
        <f>+'[4]BULLETIN'!G$56</f>
        <v>659</v>
      </c>
      <c r="H49" s="24">
        <f>+'[4]BULLETIN'!H$56</f>
        <v>161263.521762</v>
      </c>
      <c r="I49" s="24">
        <f>+'[4]BULLETIN'!I$56</f>
        <v>5425</v>
      </c>
      <c r="J49" s="24">
        <f>+'[4]BULLETIN'!J$56</f>
        <v>5562238.521762</v>
      </c>
      <c r="K49" s="24">
        <f>+'[4]BULLETIN'!K$56</f>
        <v>919734.4735920001</v>
      </c>
      <c r="L49" s="24">
        <f>+'[4]BULLETIN'!L$56</f>
        <v>2093617.577354</v>
      </c>
      <c r="M49" s="24">
        <f>+'[4]BULLETIN'!M$56</f>
        <v>854719.269961</v>
      </c>
      <c r="N49" s="25">
        <f>+'[4]BULLETIN'!N$56</f>
        <v>357041.818003</v>
      </c>
      <c r="O49" s="199"/>
      <c r="P49" s="223"/>
      <c r="Q49" s="194"/>
    </row>
    <row r="50" spans="1:17" ht="15" customHeight="1">
      <c r="A50" s="22">
        <f>+'[8]BULLETIN'!B$56</f>
        <v>2021</v>
      </c>
      <c r="B50" s="27"/>
      <c r="C50" s="24">
        <f>+'[8]BULLETIN'!C$56</f>
        <v>1945837</v>
      </c>
      <c r="D50" s="24">
        <f>+'[8]BULLETIN'!D$56</f>
        <v>2382503</v>
      </c>
      <c r="E50" s="24">
        <f>+'[8]BULLETIN'!E$56</f>
        <v>884934</v>
      </c>
      <c r="F50" s="24">
        <f>+'[8]BULLETIN'!F$56</f>
        <v>39261</v>
      </c>
      <c r="G50" s="24">
        <f>+'[8]BULLETIN'!G$56</f>
        <v>207</v>
      </c>
      <c r="H50" s="24">
        <f>+'[8]BULLETIN'!H$56</f>
        <v>193097.376427</v>
      </c>
      <c r="I50" s="24">
        <f>+'[8]BULLETIN'!I$56</f>
        <v>2816</v>
      </c>
      <c r="J50" s="24">
        <f>+'[8]BULLETIN'!J$56</f>
        <v>5448655.376427</v>
      </c>
      <c r="K50" s="24">
        <f>+'[8]BULLETIN'!K$56</f>
        <v>1370070.106774</v>
      </c>
      <c r="L50" s="24">
        <f>+'[8]BULLETIN'!L$56</f>
        <v>4110986.6600444876</v>
      </c>
      <c r="M50" s="24">
        <f>+'[8]BULLETIN'!M$56</f>
        <v>869132.4455149999</v>
      </c>
      <c r="N50" s="25">
        <f>+'[8]BULLETIN'!N$56</f>
        <v>-1138443.019877</v>
      </c>
      <c r="O50" s="199"/>
      <c r="P50" s="223"/>
      <c r="Q50" s="194"/>
    </row>
    <row r="51" spans="1:17" ht="15" customHeight="1">
      <c r="A51" s="22">
        <f>+'[10]BULLETIN'!B$56</f>
        <v>2022</v>
      </c>
      <c r="B51" s="27"/>
      <c r="C51" s="24">
        <f>+'[10]BULLETIN'!C$56</f>
        <v>3842652</v>
      </c>
      <c r="D51" s="24">
        <f>+'[10]BULLETIN'!D$56</f>
        <v>3028953</v>
      </c>
      <c r="E51" s="24">
        <f>+'[10]BULLETIN'!E$56</f>
        <v>1514</v>
      </c>
      <c r="F51" s="24">
        <f>+'[10]BULLETIN'!F$56</f>
        <v>23674</v>
      </c>
      <c r="G51" s="24">
        <f>+'[10]BULLETIN'!G$56</f>
        <v>385</v>
      </c>
      <c r="H51" s="24">
        <f>+'[10]BULLETIN'!H$56</f>
        <v>258583.924304</v>
      </c>
      <c r="I51" s="24">
        <f>+'[10]BULLETIN'!I$56</f>
        <v>5165</v>
      </c>
      <c r="J51" s="24">
        <f>+'[10]BULLETIN'!J$56</f>
        <v>7160926.924304</v>
      </c>
      <c r="K51" s="24">
        <f>+'[10]BULLETIN'!K$56</f>
        <v>2061364.106774</v>
      </c>
      <c r="L51" s="24">
        <f>+'[10]BULLETIN'!L$56</f>
        <v>3685259.1248709997</v>
      </c>
      <c r="M51" s="24">
        <f>+'[10]BULLETIN'!M$56</f>
        <v>931608.289969</v>
      </c>
      <c r="N51" s="25">
        <f>+'[10]BULLETIN'!N$56</f>
        <v>457984.09227799997</v>
      </c>
      <c r="O51" s="199"/>
      <c r="P51" s="223"/>
      <c r="Q51" s="194"/>
    </row>
    <row r="52" spans="1:17" ht="15" customHeight="1">
      <c r="A52" s="30"/>
      <c r="B52" s="3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Q52" s="194"/>
    </row>
    <row r="53" spans="1:17" ht="15" customHeight="1">
      <c r="A53" s="30">
        <f>+'[8]BULLETIN'!$B$47</f>
        <v>2021</v>
      </c>
      <c r="B53" s="31" t="str">
        <f>+'[8]BULLETIN'!A$47</f>
        <v>MARS</v>
      </c>
      <c r="C53" s="24">
        <f>+'[8]BULLETIN'!C$47</f>
        <v>3082154</v>
      </c>
      <c r="D53" s="24">
        <f>+'[8]BULLETIN'!D$47</f>
        <v>2139202</v>
      </c>
      <c r="E53" s="24">
        <f>+'[8]BULLETIN'!E$47</f>
        <v>4552</v>
      </c>
      <c r="F53" s="24">
        <f>+'[8]BULLETIN'!F$47</f>
        <v>43925</v>
      </c>
      <c r="G53" s="24">
        <f>+'[8]BULLETIN'!G$47</f>
        <v>547</v>
      </c>
      <c r="H53" s="24">
        <f>+'[8]BULLETIN'!H$47</f>
        <v>45296</v>
      </c>
      <c r="I53" s="24">
        <f>+'[8]BULLETIN'!I$47</f>
        <v>7092</v>
      </c>
      <c r="J53" s="24">
        <f>+'[8]BULLETIN'!J$47</f>
        <v>5322768</v>
      </c>
      <c r="K53" s="24">
        <f>+'[8]BULLETIN'!K$47</f>
        <v>887930.4735920001</v>
      </c>
      <c r="L53" s="24">
        <f>+'[8]BULLETIN'!L$47</f>
        <v>2217289.166048</v>
      </c>
      <c r="M53" s="24">
        <f>+'[8]BULLETIN'!M$47</f>
        <v>831702.346958</v>
      </c>
      <c r="N53" s="25">
        <f>+'[8]BULLETIN'!N$47</f>
        <v>389494.813665</v>
      </c>
      <c r="O53" s="199"/>
      <c r="P53" s="223"/>
      <c r="Q53" s="194"/>
    </row>
    <row r="54" spans="1:17" ht="15" customHeight="1">
      <c r="A54" s="30"/>
      <c r="B54" s="31" t="str">
        <f>+'[8]BULLETIN'!A$50</f>
        <v>JUIN</v>
      </c>
      <c r="C54" s="24">
        <f>+'[8]BULLETIN'!C$50</f>
        <v>3160025</v>
      </c>
      <c r="D54" s="24">
        <f>+'[8]BULLETIN'!D$50</f>
        <v>2365185</v>
      </c>
      <c r="E54" s="24">
        <f>+'[8]BULLETIN'!E$50</f>
        <v>5685</v>
      </c>
      <c r="F54" s="24">
        <f>+'[8]BULLETIN'!F$50</f>
        <v>45860</v>
      </c>
      <c r="G54" s="24">
        <f>+'[8]BULLETIN'!G$50</f>
        <v>401</v>
      </c>
      <c r="H54" s="24">
        <f>+'[8]BULLETIN'!H$50</f>
        <v>192290.112413</v>
      </c>
      <c r="I54" s="24">
        <f>+'[8]BULLETIN'!I$50</f>
        <v>6515</v>
      </c>
      <c r="J54" s="24">
        <f>+'[8]BULLETIN'!J$50</f>
        <v>5775961.112413</v>
      </c>
      <c r="K54" s="24">
        <f>+'[8]BULLETIN'!K$50</f>
        <v>883338.4735920001</v>
      </c>
      <c r="L54" s="24">
        <f>+'[8]BULLETIN'!L$50</f>
        <v>2076827.910076</v>
      </c>
      <c r="M54" s="24">
        <f>+'[8]BULLETIN'!M$50</f>
        <v>869335.632096</v>
      </c>
      <c r="N54" s="25">
        <f>+'[8]BULLETIN'!N$50</f>
        <v>325439.85975</v>
      </c>
      <c r="O54" s="199"/>
      <c r="P54" s="223"/>
      <c r="Q54" s="194"/>
    </row>
    <row r="55" spans="1:17" ht="15" customHeight="1">
      <c r="A55" s="30"/>
      <c r="B55" s="31" t="str">
        <f>+'[8]BULLETIN'!A$53</f>
        <v>SEPT</v>
      </c>
      <c r="C55" s="24">
        <f>+'[8]BULLETIN'!C$53</f>
        <v>3239660</v>
      </c>
      <c r="D55" s="24">
        <f>+'[8]BULLETIN'!D$53</f>
        <v>2034798</v>
      </c>
      <c r="E55" s="24">
        <f>+'[8]BULLETIN'!E$53</f>
        <v>4446</v>
      </c>
      <c r="F55" s="24">
        <f>+'[8]BULLETIN'!F$53</f>
        <v>25946</v>
      </c>
      <c r="G55" s="24">
        <f>+'[8]BULLETIN'!G$53</f>
        <v>352</v>
      </c>
      <c r="H55" s="24">
        <f>+'[8]BULLETIN'!H$53</f>
        <v>190443.725339</v>
      </c>
      <c r="I55" s="24">
        <f>+'[8]BULLETIN'!I$53</f>
        <v>5593</v>
      </c>
      <c r="J55" s="24">
        <f>+'[8]BULLETIN'!J$53</f>
        <v>5501238.725339</v>
      </c>
      <c r="K55" s="24">
        <f>+'[8]BULLETIN'!K$53</f>
        <v>1288932.106774</v>
      </c>
      <c r="L55" s="24">
        <f>+'[8]BULLETIN'!L$53</f>
        <v>3088082.3101110985</v>
      </c>
      <c r="M55" s="24">
        <f>+'[8]BULLETIN'!M$53</f>
        <v>864535.590479</v>
      </c>
      <c r="N55" s="25">
        <f>+'[8]BULLETIN'!N$53</f>
        <v>424707.633111</v>
      </c>
      <c r="O55" s="199"/>
      <c r="P55" s="223"/>
      <c r="Q55" s="194"/>
    </row>
    <row r="56" spans="1:17" ht="15" customHeight="1">
      <c r="A56" s="30"/>
      <c r="B56" s="31" t="str">
        <f>+'[8]BULLETIN'!A$56</f>
        <v>DEC</v>
      </c>
      <c r="C56" s="24">
        <f>+'[8]BULLETIN'!C$56</f>
        <v>1945837</v>
      </c>
      <c r="D56" s="24">
        <f>+'[8]BULLETIN'!D$56</f>
        <v>2382503</v>
      </c>
      <c r="E56" s="24">
        <f>+'[8]BULLETIN'!E$56</f>
        <v>884934</v>
      </c>
      <c r="F56" s="24">
        <f>+'[8]BULLETIN'!F$56</f>
        <v>39261</v>
      </c>
      <c r="G56" s="24">
        <f>+'[8]BULLETIN'!G$56</f>
        <v>207</v>
      </c>
      <c r="H56" s="24">
        <f>+'[8]BULLETIN'!H$56</f>
        <v>193097.376427</v>
      </c>
      <c r="I56" s="24">
        <f>+'[8]BULLETIN'!I$56</f>
        <v>2816</v>
      </c>
      <c r="J56" s="24">
        <f>+'[8]BULLETIN'!J$56</f>
        <v>5448655.376427</v>
      </c>
      <c r="K56" s="24">
        <f>+'[8]BULLETIN'!K$56</f>
        <v>1370070.106774</v>
      </c>
      <c r="L56" s="24">
        <f>+'[8]BULLETIN'!L$56</f>
        <v>4110986.6600444876</v>
      </c>
      <c r="M56" s="24">
        <f>+'[8]BULLETIN'!M$56</f>
        <v>869132.4455149999</v>
      </c>
      <c r="N56" s="25">
        <f>+'[8]BULLETIN'!N$56</f>
        <v>-1138443.019877</v>
      </c>
      <c r="O56" s="199"/>
      <c r="P56" s="223"/>
      <c r="Q56" s="194"/>
    </row>
    <row r="57" spans="1:17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Q57" s="194"/>
    </row>
    <row r="58" spans="1:17" ht="15" customHeight="1">
      <c r="A58" s="30">
        <f>+'[10]BULLETIN'!$B$18</f>
        <v>2022</v>
      </c>
      <c r="B58" s="31" t="str">
        <f>+'[10]BULLETIN'!A$47</f>
        <v>MARS</v>
      </c>
      <c r="C58" s="24">
        <f>+'[10]BULLETIN'!C$47</f>
        <v>3561296</v>
      </c>
      <c r="D58" s="24">
        <f>+'[10]BULLETIN'!D$47</f>
        <v>2267431</v>
      </c>
      <c r="E58" s="24">
        <f>+'[10]BULLETIN'!E$47</f>
        <v>6384</v>
      </c>
      <c r="F58" s="24">
        <f>+'[10]BULLETIN'!F$47</f>
        <v>23787</v>
      </c>
      <c r="G58" s="24">
        <f>+'[10]BULLETIN'!G$47</f>
        <v>383</v>
      </c>
      <c r="H58" s="24">
        <f>+'[10]BULLETIN'!H$47</f>
        <v>199648.291405</v>
      </c>
      <c r="I58" s="24">
        <f>+'[10]BULLETIN'!I$47</f>
        <v>5916</v>
      </c>
      <c r="J58" s="24">
        <f>+'[10]BULLETIN'!J$47</f>
        <v>6064845.291405</v>
      </c>
      <c r="K58" s="24">
        <f>+'[10]BULLETIN'!K$47</f>
        <v>1405985.106774</v>
      </c>
      <c r="L58" s="24">
        <f>+'[10]BULLETIN'!L$47</f>
        <v>3267848.261129</v>
      </c>
      <c r="M58" s="24">
        <f>+'[10]BULLETIN'!M$47</f>
        <v>892881.874399</v>
      </c>
      <c r="N58" s="25">
        <f>+'[10]BULLETIN'!N$47</f>
        <v>409951.9283169999</v>
      </c>
      <c r="O58" s="199"/>
      <c r="P58" s="223"/>
      <c r="Q58" s="194"/>
    </row>
    <row r="59" spans="1:17" ht="15" customHeight="1">
      <c r="A59" s="30"/>
      <c r="B59" s="31" t="str">
        <f>+'[10]BULLETIN'!A$50</f>
        <v>JUIN</v>
      </c>
      <c r="C59" s="24">
        <f>+'[10]BULLETIN'!C$50</f>
        <v>3610375</v>
      </c>
      <c r="D59" s="24">
        <f>+'[10]BULLETIN'!D$50</f>
        <v>2388648</v>
      </c>
      <c r="E59" s="24">
        <f>+'[10]BULLETIN'!E$50</f>
        <v>3077</v>
      </c>
      <c r="F59" s="24">
        <f>+'[10]BULLETIN'!F$50</f>
        <v>21722</v>
      </c>
      <c r="G59" s="24">
        <f>+'[10]BULLETIN'!G$50</f>
        <v>384</v>
      </c>
      <c r="H59" s="24">
        <f>+'[10]BULLETIN'!H$50</f>
        <v>228438.383179</v>
      </c>
      <c r="I59" s="24">
        <f>+'[10]BULLETIN'!I$50</f>
        <v>7695</v>
      </c>
      <c r="J59" s="24">
        <f>+'[10]BULLETIN'!J$50</f>
        <v>6260339.383179</v>
      </c>
      <c r="K59" s="24">
        <f>+'[10]BULLETIN'!K$50</f>
        <v>1925695.106774</v>
      </c>
      <c r="L59" s="24">
        <f>+'[10]BULLETIN'!L$50</f>
        <v>3532425.8515219996</v>
      </c>
      <c r="M59" s="24">
        <f>+'[10]BULLETIN'!M$50</f>
        <v>873545.6859729999</v>
      </c>
      <c r="N59" s="25">
        <f>+'[10]BULLETIN'!N$50</f>
        <v>406647.092748</v>
      </c>
      <c r="O59" s="199"/>
      <c r="P59" s="223"/>
      <c r="Q59" s="194"/>
    </row>
    <row r="60" spans="1:17" ht="15" customHeight="1">
      <c r="A60" s="30"/>
      <c r="B60" s="31" t="str">
        <f>+'[10]BULLETIN'!A$53</f>
        <v>SEPT</v>
      </c>
      <c r="C60" s="24">
        <f>+'[10]BULLETIN'!C$53</f>
        <v>3682409</v>
      </c>
      <c r="D60" s="24">
        <f>+'[10]BULLETIN'!D$53</f>
        <v>2644243</v>
      </c>
      <c r="E60" s="24">
        <f>+'[10]BULLETIN'!E$53</f>
        <v>5112</v>
      </c>
      <c r="F60" s="24">
        <f>+'[10]BULLETIN'!F$53</f>
        <v>25763</v>
      </c>
      <c r="G60" s="24">
        <f>+'[10]BULLETIN'!G$53</f>
        <v>383</v>
      </c>
      <c r="H60" s="24">
        <f>+'[10]BULLETIN'!H$53</f>
        <v>239891.833179</v>
      </c>
      <c r="I60" s="24">
        <f>+'[10]BULLETIN'!I$53</f>
        <v>7483</v>
      </c>
      <c r="J60" s="24">
        <f>+'[10]BULLETIN'!J$53</f>
        <v>6605284.833179</v>
      </c>
      <c r="K60" s="24">
        <f>+'[10]BULLETIN'!K$53</f>
        <v>1923189.106774</v>
      </c>
      <c r="L60" s="24">
        <f>+'[10]BULLETIN'!L$53</f>
        <v>3686795.21659</v>
      </c>
      <c r="M60" s="24">
        <f>+'[10]BULLETIN'!M$53</f>
        <v>940852.387172</v>
      </c>
      <c r="N60" s="25">
        <f>+'[10]BULLETIN'!N$53</f>
        <v>342116.859871</v>
      </c>
      <c r="O60" s="199"/>
      <c r="P60" s="223"/>
      <c r="Q60" s="194"/>
    </row>
    <row r="61" spans="1:17" ht="15" customHeight="1">
      <c r="A61" s="30"/>
      <c r="B61" s="31" t="str">
        <f>+'[10]BULLETIN'!A$56</f>
        <v>DEC</v>
      </c>
      <c r="C61" s="24">
        <f>+'[10]BULLETIN'!C$56</f>
        <v>3842652</v>
      </c>
      <c r="D61" s="24">
        <f>+'[10]BULLETIN'!D$56</f>
        <v>3028953</v>
      </c>
      <c r="E61" s="24">
        <f>+'[10]BULLETIN'!E$56</f>
        <v>1514</v>
      </c>
      <c r="F61" s="24">
        <f>+'[10]BULLETIN'!F$56</f>
        <v>23674</v>
      </c>
      <c r="G61" s="24">
        <f>+'[10]BULLETIN'!G$56</f>
        <v>385</v>
      </c>
      <c r="H61" s="24">
        <f>+'[10]BULLETIN'!H$56</f>
        <v>258583.924304</v>
      </c>
      <c r="I61" s="24">
        <f>+'[10]BULLETIN'!I$56</f>
        <v>5165</v>
      </c>
      <c r="J61" s="24">
        <f>+'[10]BULLETIN'!J$56</f>
        <v>7160926.924304</v>
      </c>
      <c r="K61" s="24">
        <f>+'[10]BULLETIN'!K$56</f>
        <v>2061364.106774</v>
      </c>
      <c r="L61" s="24">
        <f>+'[10]BULLETIN'!L$56</f>
        <v>3685259.1248709997</v>
      </c>
      <c r="M61" s="24">
        <f>+'[10]BULLETIN'!M$56</f>
        <v>931608.289969</v>
      </c>
      <c r="N61" s="25">
        <f>+'[10]BULLETIN'!N$56</f>
        <v>457984.09227799997</v>
      </c>
      <c r="O61" s="199"/>
      <c r="P61" s="223"/>
      <c r="Q61" s="194"/>
    </row>
    <row r="62" spans="1:17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Q62" s="194"/>
    </row>
    <row r="63" spans="1:17" ht="15" customHeight="1">
      <c r="A63" s="216">
        <f>+'[9]BULLETIN'!$B$18</f>
        <v>2023</v>
      </c>
      <c r="B63" s="217" t="str">
        <f>+'[9]BULLETIN'!A$18</f>
        <v>JAN</v>
      </c>
      <c r="C63" s="24">
        <f>+'[9]BULLETIN'!C$45</f>
        <v>3698631</v>
      </c>
      <c r="D63" s="24">
        <f>+'[9]BULLETIN'!D$45</f>
        <v>3209929</v>
      </c>
      <c r="E63" s="24">
        <f>+'[9]BULLETIN'!E$45</f>
        <v>1917</v>
      </c>
      <c r="F63" s="24">
        <f>+'[9]BULLETIN'!F$45</f>
        <v>20049</v>
      </c>
      <c r="G63" s="24">
        <f>+'[9]BULLETIN'!G$45</f>
        <v>1278</v>
      </c>
      <c r="H63" s="24">
        <f>+'[9]BULLETIN'!H$45</f>
        <v>280413.95197399997</v>
      </c>
      <c r="I63" s="24">
        <f>+'[9]BULLETIN'!I$45</f>
        <v>5685</v>
      </c>
      <c r="J63" s="24">
        <f>+'[9]BULLETIN'!J$45</f>
        <v>7217902.951974</v>
      </c>
      <c r="K63" s="24">
        <f>+'[9]BULLETIN'!K$45</f>
        <v>1848569.106774</v>
      </c>
      <c r="L63" s="24">
        <f>+'[9]BULLETIN'!L$45</f>
        <v>3626798.679695</v>
      </c>
      <c r="M63" s="24">
        <f>+'[9]BULLETIN'!M$45</f>
        <v>945283.7941320001</v>
      </c>
      <c r="N63" s="25">
        <f>+'[9]BULLETIN'!N$45</f>
        <v>481341.33626400004</v>
      </c>
      <c r="O63" s="199"/>
      <c r="P63" s="221">
        <f aca="true" t="shared" si="1" ref="P63:P70">+J63+K63+L63+M63+N63</f>
        <v>14119895.868838998</v>
      </c>
      <c r="Q63" s="194"/>
    </row>
    <row r="64" spans="1:17" ht="15" customHeight="1">
      <c r="A64" s="30"/>
      <c r="B64" s="217" t="str">
        <f>+'[9]BULLETIN'!A$19</f>
        <v>FEV</v>
      </c>
      <c r="C64" s="24">
        <f>+'[9]BULLETIN'!C$46</f>
        <v>3624937</v>
      </c>
      <c r="D64" s="24">
        <f>+'[9]BULLETIN'!D$46</f>
        <v>3364126</v>
      </c>
      <c r="E64" s="24">
        <f>+'[9]BULLETIN'!E$46</f>
        <v>2862</v>
      </c>
      <c r="F64" s="24">
        <f>+'[9]BULLETIN'!F$46</f>
        <v>16479</v>
      </c>
      <c r="G64" s="24">
        <f>+'[9]BULLETIN'!G$46</f>
        <v>1278</v>
      </c>
      <c r="H64" s="24">
        <f>+'[9]BULLETIN'!H$46</f>
        <v>295144.141512</v>
      </c>
      <c r="I64" s="24">
        <f>+'[9]BULLETIN'!I$46</f>
        <v>4591</v>
      </c>
      <c r="J64" s="24">
        <f>+'[9]BULLETIN'!J$46</f>
        <v>7309417.141512</v>
      </c>
      <c r="K64" s="24">
        <f>+'[9]BULLETIN'!K$46</f>
        <v>1740832</v>
      </c>
      <c r="L64" s="24">
        <f>+'[9]BULLETIN'!L$46</f>
        <v>3638529.922421</v>
      </c>
      <c r="M64" s="24">
        <f>+'[9]BULLETIN'!M$46</f>
        <v>937256.567147</v>
      </c>
      <c r="N64" s="25">
        <f>+'[9]BULLETIN'!N$46</f>
        <v>517666.44233</v>
      </c>
      <c r="P64" s="221">
        <f t="shared" si="1"/>
        <v>14143702.07341</v>
      </c>
      <c r="Q64" s="194"/>
    </row>
    <row r="65" spans="1:17" ht="15" customHeight="1">
      <c r="A65" s="30"/>
      <c r="B65" s="217">
        <f>+'[9]BULLETIN'!A$20</f>
        <v>0</v>
      </c>
      <c r="C65" s="24">
        <f>+'[9]BULLETIN'!C$47</f>
        <v>0</v>
      </c>
      <c r="D65" s="24">
        <f>+'[9]BULLETIN'!D$47</f>
        <v>0</v>
      </c>
      <c r="E65" s="24">
        <f>+'[9]BULLETIN'!E$47</f>
        <v>0</v>
      </c>
      <c r="F65" s="24">
        <f>+'[9]BULLETIN'!F$47</f>
        <v>0</v>
      </c>
      <c r="G65" s="24">
        <f>+'[9]BULLETIN'!G$47</f>
        <v>0</v>
      </c>
      <c r="H65" s="24">
        <f>+'[9]BULLETIN'!H$47</f>
        <v>0</v>
      </c>
      <c r="I65" s="24">
        <f>+'[9]BULLETIN'!I$47</f>
        <v>0</v>
      </c>
      <c r="J65" s="24">
        <f>+'[9]BULLETIN'!J$47</f>
        <v>0</v>
      </c>
      <c r="K65" s="24">
        <f>+'[9]BULLETIN'!K$47</f>
        <v>0</v>
      </c>
      <c r="L65" s="24">
        <f>+'[9]BULLETIN'!L$47</f>
        <v>0</v>
      </c>
      <c r="M65" s="24">
        <f>+'[9]BULLETIN'!M$47</f>
        <v>0</v>
      </c>
      <c r="N65" s="25">
        <f>+'[9]BULLETIN'!N$47</f>
        <v>0</v>
      </c>
      <c r="P65" s="221">
        <f t="shared" si="1"/>
        <v>0</v>
      </c>
      <c r="Q65" s="194"/>
    </row>
    <row r="66" spans="1:17" ht="15" customHeight="1">
      <c r="A66" s="30"/>
      <c r="B66" s="217">
        <f>+'[9]BULLETIN'!A$21</f>
        <v>0</v>
      </c>
      <c r="C66" s="24">
        <f>+'[9]BULLETIN'!C$48</f>
        <v>0</v>
      </c>
      <c r="D66" s="24">
        <f>+'[9]BULLETIN'!D$48</f>
        <v>0</v>
      </c>
      <c r="E66" s="24">
        <f>+'[9]BULLETIN'!E$48</f>
        <v>0</v>
      </c>
      <c r="F66" s="24">
        <f>+'[9]BULLETIN'!F$48</f>
        <v>0</v>
      </c>
      <c r="G66" s="24">
        <f>+'[9]BULLETIN'!G$48</f>
        <v>0</v>
      </c>
      <c r="H66" s="24">
        <f>+'[9]BULLETIN'!H$48</f>
        <v>0</v>
      </c>
      <c r="I66" s="24">
        <f>+'[9]BULLETIN'!I$48</f>
        <v>0</v>
      </c>
      <c r="J66" s="24">
        <f>+'[9]BULLETIN'!J$48</f>
        <v>0</v>
      </c>
      <c r="K66" s="24">
        <f>+'[9]BULLETIN'!K$48</f>
        <v>0</v>
      </c>
      <c r="L66" s="24">
        <f>+'[9]BULLETIN'!L$48</f>
        <v>0</v>
      </c>
      <c r="M66" s="24">
        <f>+'[9]BULLETIN'!M$48</f>
        <v>0</v>
      </c>
      <c r="N66" s="25">
        <f>+'[9]BULLETIN'!N$48</f>
        <v>0</v>
      </c>
      <c r="P66" s="221">
        <f t="shared" si="1"/>
        <v>0</v>
      </c>
      <c r="Q66" s="194"/>
    </row>
    <row r="67" spans="1:17" ht="15" customHeight="1">
      <c r="A67" s="30"/>
      <c r="B67" s="217">
        <f>+'[9]BULLETIN'!A$22</f>
        <v>0</v>
      </c>
      <c r="C67" s="24">
        <f>+'[9]BULLETIN'!C$49</f>
        <v>0</v>
      </c>
      <c r="D67" s="24">
        <f>+'[9]BULLETIN'!D$49</f>
        <v>0</v>
      </c>
      <c r="E67" s="24">
        <f>+'[9]BULLETIN'!E$49</f>
        <v>0</v>
      </c>
      <c r="F67" s="24">
        <f>+'[9]BULLETIN'!F$49</f>
        <v>0</v>
      </c>
      <c r="G67" s="24">
        <f>+'[9]BULLETIN'!G$49</f>
        <v>0</v>
      </c>
      <c r="H67" s="24">
        <f>+'[9]BULLETIN'!H$49</f>
        <v>0</v>
      </c>
      <c r="I67" s="24">
        <f>+'[9]BULLETIN'!I$49</f>
        <v>0</v>
      </c>
      <c r="J67" s="24">
        <f>+'[9]BULLETIN'!J$49</f>
        <v>0</v>
      </c>
      <c r="K67" s="24">
        <f>+'[9]BULLETIN'!K$49</f>
        <v>0</v>
      </c>
      <c r="L67" s="24">
        <f>+'[9]BULLETIN'!L$49</f>
        <v>0</v>
      </c>
      <c r="M67" s="24">
        <f>+'[9]BULLETIN'!M$49</f>
        <v>0</v>
      </c>
      <c r="N67" s="25">
        <f>+'[9]BULLETIN'!N$49</f>
        <v>0</v>
      </c>
      <c r="P67" s="221">
        <f t="shared" si="1"/>
        <v>0</v>
      </c>
      <c r="Q67" s="194"/>
    </row>
    <row r="68" spans="1:17" ht="15" customHeight="1">
      <c r="A68" s="30"/>
      <c r="B68" s="217">
        <f>+'[9]BULLETIN'!A$23</f>
        <v>0</v>
      </c>
      <c r="C68" s="24">
        <f>+'[9]BULLETIN'!C$50</f>
        <v>0</v>
      </c>
      <c r="D68" s="24">
        <f>+'[9]BULLETIN'!D$50</f>
        <v>0</v>
      </c>
      <c r="E68" s="24">
        <f>+'[9]BULLETIN'!E$50</f>
        <v>0</v>
      </c>
      <c r="F68" s="24">
        <f>+'[9]BULLETIN'!F$50</f>
        <v>0</v>
      </c>
      <c r="G68" s="24">
        <f>+'[9]BULLETIN'!G$50</f>
        <v>0</v>
      </c>
      <c r="H68" s="24">
        <f>+'[9]BULLETIN'!H$50</f>
        <v>0</v>
      </c>
      <c r="I68" s="24">
        <f>+'[9]BULLETIN'!I$50</f>
        <v>0</v>
      </c>
      <c r="J68" s="24">
        <f>+'[9]BULLETIN'!J$50</f>
        <v>0</v>
      </c>
      <c r="K68" s="24">
        <f>+'[9]BULLETIN'!K$50</f>
        <v>0</v>
      </c>
      <c r="L68" s="24">
        <f>+'[9]BULLETIN'!L$50</f>
        <v>0</v>
      </c>
      <c r="M68" s="24">
        <f>+'[9]BULLETIN'!M$50</f>
        <v>0</v>
      </c>
      <c r="N68" s="25">
        <f>+'[9]BULLETIN'!N$50</f>
        <v>0</v>
      </c>
      <c r="P68" s="221">
        <f t="shared" si="1"/>
        <v>0</v>
      </c>
      <c r="Q68" s="194"/>
    </row>
    <row r="69" spans="1:17" ht="15" customHeight="1">
      <c r="A69" s="30"/>
      <c r="B69" s="217">
        <f>+'[9]BULLETIN'!A$24</f>
        <v>0</v>
      </c>
      <c r="C69" s="24">
        <f>+'[9]BULLETIN'!C$51</f>
        <v>0</v>
      </c>
      <c r="D69" s="24">
        <f>+'[9]BULLETIN'!D$51</f>
        <v>0</v>
      </c>
      <c r="E69" s="24">
        <f>+'[9]BULLETIN'!E$51</f>
        <v>0</v>
      </c>
      <c r="F69" s="24">
        <f>+'[9]BULLETIN'!F$51</f>
        <v>0</v>
      </c>
      <c r="G69" s="24">
        <f>+'[9]BULLETIN'!G$51</f>
        <v>0</v>
      </c>
      <c r="H69" s="24">
        <f>+'[9]BULLETIN'!H$51</f>
        <v>0</v>
      </c>
      <c r="I69" s="24">
        <f>+'[9]BULLETIN'!I$51</f>
        <v>0</v>
      </c>
      <c r="J69" s="24">
        <f>+'[9]BULLETIN'!J$51</f>
        <v>0</v>
      </c>
      <c r="K69" s="24">
        <f>+'[9]BULLETIN'!K$51</f>
        <v>0</v>
      </c>
      <c r="L69" s="24">
        <f>+'[9]BULLETIN'!L$51</f>
        <v>0</v>
      </c>
      <c r="M69" s="24">
        <f>+'[9]BULLETIN'!M$51</f>
        <v>0</v>
      </c>
      <c r="N69" s="25">
        <f>+'[9]BULLETIN'!N$51</f>
        <v>0</v>
      </c>
      <c r="P69" s="221">
        <f t="shared" si="1"/>
        <v>0</v>
      </c>
      <c r="Q69" s="194"/>
    </row>
    <row r="70" spans="1:17" ht="15" customHeight="1">
      <c r="A70" s="30"/>
      <c r="B70" s="217">
        <f>+'[9]BULLETIN'!A$25</f>
        <v>0</v>
      </c>
      <c r="C70" s="24">
        <f>+'[9]BULLETIN'!C$52</f>
        <v>0</v>
      </c>
      <c r="D70" s="24">
        <f>+'[9]BULLETIN'!D$52</f>
        <v>0</v>
      </c>
      <c r="E70" s="24">
        <f>+'[9]BULLETIN'!E$52</f>
        <v>0</v>
      </c>
      <c r="F70" s="24">
        <f>+'[9]BULLETIN'!F$52</f>
        <v>0</v>
      </c>
      <c r="G70" s="24">
        <f>+'[9]BULLETIN'!G$52</f>
        <v>0</v>
      </c>
      <c r="H70" s="24">
        <f>+'[9]BULLETIN'!H$52</f>
        <v>0</v>
      </c>
      <c r="I70" s="24">
        <f>+'[9]BULLETIN'!I$52</f>
        <v>0</v>
      </c>
      <c r="J70" s="24">
        <f>+'[9]BULLETIN'!J$52</f>
        <v>0</v>
      </c>
      <c r="K70" s="24">
        <f>+'[9]BULLETIN'!K$52</f>
        <v>0</v>
      </c>
      <c r="L70" s="24">
        <f>+'[9]BULLETIN'!L$52</f>
        <v>0</v>
      </c>
      <c r="M70" s="24">
        <f>+'[9]BULLETIN'!M$52</f>
        <v>0</v>
      </c>
      <c r="N70" s="25">
        <f>+'[9]BULLETIN'!N$52</f>
        <v>0</v>
      </c>
      <c r="P70" s="221">
        <f t="shared" si="1"/>
        <v>0</v>
      </c>
      <c r="Q70" s="194"/>
    </row>
    <row r="71" spans="1:17" ht="15" customHeight="1">
      <c r="A71" s="30"/>
      <c r="B71" s="217">
        <f>+'[9]BULLETIN'!A$26</f>
        <v>0</v>
      </c>
      <c r="C71" s="24">
        <f>+'[9]BULLETIN'!C$53</f>
        <v>0</v>
      </c>
      <c r="D71" s="24">
        <f>+'[9]BULLETIN'!D$53</f>
        <v>0</v>
      </c>
      <c r="E71" s="24">
        <f>+'[9]BULLETIN'!E$53</f>
        <v>0</v>
      </c>
      <c r="F71" s="24">
        <f>+'[9]BULLETIN'!F$53</f>
        <v>0</v>
      </c>
      <c r="G71" s="24">
        <f>+'[9]BULLETIN'!G$53</f>
        <v>0</v>
      </c>
      <c r="H71" s="24">
        <f>+'[9]BULLETIN'!H$53</f>
        <v>0</v>
      </c>
      <c r="I71" s="24">
        <f>+'[9]BULLETIN'!I$53</f>
        <v>0</v>
      </c>
      <c r="J71" s="24">
        <f>+'[9]BULLETIN'!J$53</f>
        <v>0</v>
      </c>
      <c r="K71" s="24">
        <f>+'[9]BULLETIN'!K$53</f>
        <v>0</v>
      </c>
      <c r="L71" s="24">
        <f>+'[9]BULLETIN'!L$53</f>
        <v>0</v>
      </c>
      <c r="M71" s="24">
        <f>+'[9]BULLETIN'!M$53</f>
        <v>0</v>
      </c>
      <c r="N71" s="25">
        <f>+'[9]BULLETIN'!N$53</f>
        <v>0</v>
      </c>
      <c r="P71" s="221">
        <f>+J71+K71+L71+M71+N71</f>
        <v>0</v>
      </c>
      <c r="Q71" s="194"/>
    </row>
    <row r="72" spans="1:16" ht="15" customHeight="1">
      <c r="A72" s="30"/>
      <c r="B72" s="217">
        <f>+'[9]BULLETIN'!A$27</f>
        <v>0</v>
      </c>
      <c r="C72" s="24">
        <f>+'[9]BULLETIN'!C$54</f>
        <v>0</v>
      </c>
      <c r="D72" s="24">
        <f>+'[9]BULLETIN'!D$54</f>
        <v>0</v>
      </c>
      <c r="E72" s="24">
        <f>+'[9]BULLETIN'!E$54</f>
        <v>0</v>
      </c>
      <c r="F72" s="24">
        <f>+'[9]BULLETIN'!F$54</f>
        <v>0</v>
      </c>
      <c r="G72" s="24">
        <f>+'[9]BULLETIN'!G$54</f>
        <v>0</v>
      </c>
      <c r="H72" s="24">
        <f>+'[9]BULLETIN'!H$54</f>
        <v>0</v>
      </c>
      <c r="I72" s="24">
        <f>+'[9]BULLETIN'!I$54</f>
        <v>0</v>
      </c>
      <c r="J72" s="24">
        <f>+'[9]BULLETIN'!J$54</f>
        <v>0</v>
      </c>
      <c r="K72" s="24">
        <f>+'[9]BULLETIN'!K$54</f>
        <v>0</v>
      </c>
      <c r="L72" s="24">
        <f>+'[9]BULLETIN'!L$54</f>
        <v>0</v>
      </c>
      <c r="M72" s="24">
        <f>+'[9]BULLETIN'!M$54</f>
        <v>0</v>
      </c>
      <c r="N72" s="25">
        <f>+'[9]BULLETIN'!N$54</f>
        <v>0</v>
      </c>
      <c r="P72" s="221">
        <f>+J72+K72+L72+M72+N72</f>
        <v>0</v>
      </c>
    </row>
    <row r="73" spans="1:16" ht="15" customHeight="1">
      <c r="A73" s="30"/>
      <c r="B73" s="217">
        <f>+'[9]BULLETIN'!A$28</f>
        <v>0</v>
      </c>
      <c r="C73" s="24">
        <f>+'[9]BULLETIN'!C$55</f>
        <v>0</v>
      </c>
      <c r="D73" s="24">
        <f>+'[9]BULLETIN'!D$55</f>
        <v>0</v>
      </c>
      <c r="E73" s="24">
        <f>+'[9]BULLETIN'!E$55</f>
        <v>0</v>
      </c>
      <c r="F73" s="24">
        <f>+'[9]BULLETIN'!F$55</f>
        <v>0</v>
      </c>
      <c r="G73" s="24">
        <f>+'[9]BULLETIN'!G$55</f>
        <v>0</v>
      </c>
      <c r="H73" s="24">
        <f>+'[9]BULLETIN'!H$55</f>
        <v>0</v>
      </c>
      <c r="I73" s="24">
        <f>+'[9]BULLETIN'!I$55</f>
        <v>0</v>
      </c>
      <c r="J73" s="24">
        <f>+'[9]BULLETIN'!J$55</f>
        <v>0</v>
      </c>
      <c r="K73" s="24">
        <f>+'[9]BULLETIN'!K$55</f>
        <v>0</v>
      </c>
      <c r="L73" s="24">
        <f>+'[9]BULLETIN'!L$55</f>
        <v>0</v>
      </c>
      <c r="M73" s="24">
        <f>+'[9]BULLETIN'!M$55</f>
        <v>0</v>
      </c>
      <c r="N73" s="25">
        <f>+'[9]BULLETIN'!N$55</f>
        <v>0</v>
      </c>
      <c r="P73" s="221">
        <f>+J73+K73+L73+M73+N73</f>
        <v>0</v>
      </c>
    </row>
    <row r="74" spans="1:16" ht="15" customHeight="1">
      <c r="A74" s="30"/>
      <c r="B74" s="217">
        <f>+'[9]BULLETIN'!A$29</f>
        <v>0</v>
      </c>
      <c r="C74" s="24">
        <f>+'[9]BULLETIN'!C$56</f>
        <v>0</v>
      </c>
      <c r="D74" s="24">
        <f>+'[9]BULLETIN'!D$56</f>
        <v>0</v>
      </c>
      <c r="E74" s="24">
        <f>+'[9]BULLETIN'!E$56</f>
        <v>0</v>
      </c>
      <c r="F74" s="24">
        <f>+'[9]BULLETIN'!F$56</f>
        <v>0</v>
      </c>
      <c r="G74" s="24">
        <f>+'[9]BULLETIN'!G$56</f>
        <v>0</v>
      </c>
      <c r="H74" s="24">
        <f>+'[9]BULLETIN'!H$56</f>
        <v>0</v>
      </c>
      <c r="I74" s="24">
        <f>+'[9]BULLETIN'!I$56</f>
        <v>0</v>
      </c>
      <c r="J74" s="24">
        <f>+'[9]BULLETIN'!J$56</f>
        <v>0</v>
      </c>
      <c r="K74" s="24">
        <f>+'[9]BULLETIN'!K$56</f>
        <v>0</v>
      </c>
      <c r="L74" s="24">
        <f>+'[9]BULLETIN'!L$56</f>
        <v>0</v>
      </c>
      <c r="M74" s="24">
        <f>+'[9]BULLETIN'!M$56</f>
        <v>0</v>
      </c>
      <c r="N74" s="25">
        <f>+'[9]BULLETIN'!N$56</f>
        <v>0</v>
      </c>
      <c r="P74" s="221">
        <f>+J74+K74+L74+M74+N74</f>
        <v>0</v>
      </c>
    </row>
    <row r="75" spans="1:14" ht="15" customHeight="1" thickBot="1">
      <c r="A75" s="15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ht="18" customHeight="1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</sheetData>
  <sheetProtection/>
  <mergeCells count="10">
    <mergeCell ref="N4:N5"/>
    <mergeCell ref="A40:B41"/>
    <mergeCell ref="K40:K41"/>
    <mergeCell ref="L40:L41"/>
    <mergeCell ref="M40:M41"/>
    <mergeCell ref="N40:N41"/>
    <mergeCell ref="L4:L5"/>
    <mergeCell ref="C4:C5"/>
    <mergeCell ref="A4:B5"/>
    <mergeCell ref="M4:M5"/>
  </mergeCells>
  <printOptions horizontalCentered="1"/>
  <pageMargins left="0.31" right="0.27" top="0.75" bottom="0.79" header="0.35" footer="0.28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2"/>
  <sheetViews>
    <sheetView showGridLines="0" zoomScalePageLayoutView="0" workbookViewId="0" topLeftCell="A33">
      <selection activeCell="J79" sqref="J79"/>
    </sheetView>
  </sheetViews>
  <sheetFormatPr defaultColWidth="11.421875" defaultRowHeight="13.5"/>
  <cols>
    <col min="1" max="1" width="7.8515625" style="8" customWidth="1"/>
    <col min="2" max="2" width="14.7109375" style="8" customWidth="1"/>
    <col min="3" max="3" width="10.140625" style="8" customWidth="1"/>
    <col min="4" max="4" width="9.8515625" style="8" customWidth="1"/>
    <col min="5" max="5" width="10.00390625" style="8" customWidth="1"/>
    <col min="6" max="6" width="10.140625" style="8" customWidth="1"/>
    <col min="7" max="7" width="9.00390625" style="8" customWidth="1"/>
    <col min="8" max="8" width="9.8515625" style="8" customWidth="1"/>
    <col min="9" max="9" width="10.7109375" style="8" customWidth="1"/>
    <col min="10" max="10" width="9.8515625" style="8" customWidth="1"/>
    <col min="11" max="11" width="10.7109375" style="8" customWidth="1"/>
    <col min="12" max="12" width="8.57421875" style="8" customWidth="1"/>
    <col min="13" max="13" width="10.00390625" style="8" customWidth="1"/>
    <col min="14" max="14" width="9.7109375" style="8" customWidth="1"/>
    <col min="15" max="15" width="11.28125" style="8" customWidth="1"/>
    <col min="16" max="16" width="9.28125" style="8" customWidth="1"/>
    <col min="17" max="17" width="10.7109375" style="8" customWidth="1"/>
    <col min="18" max="18" width="11.421875" style="8" customWidth="1"/>
    <col min="19" max="19" width="12.421875" style="8" bestFit="1" customWidth="1"/>
    <col min="20" max="20" width="11.421875" style="8" customWidth="1"/>
    <col min="21" max="21" width="15.57421875" style="8" customWidth="1"/>
    <col min="22" max="16384" width="11.421875" style="8" customWidth="1"/>
  </cols>
  <sheetData>
    <row r="2" spans="1:17" ht="15.75">
      <c r="A2" s="42" t="s">
        <v>108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155" t="s">
        <v>109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ht="18" customHeight="1" thickBot="1">
      <c r="A4" s="7" t="str">
        <f>+AIBNE!$A$3</f>
        <v>ZONE BEAC</v>
      </c>
      <c r="B4" s="7"/>
      <c r="C4" s="7"/>
      <c r="D4" s="6"/>
      <c r="E4" s="49"/>
      <c r="F4" s="49"/>
      <c r="G4" s="49"/>
      <c r="H4" s="49"/>
      <c r="I4" s="49"/>
      <c r="J4" s="49"/>
      <c r="K4" s="49"/>
      <c r="L4" s="49"/>
      <c r="M4" s="49"/>
      <c r="N4" s="49"/>
      <c r="O4" s="7" t="s">
        <v>110</v>
      </c>
      <c r="P4" s="7"/>
      <c r="Q4" s="49"/>
    </row>
    <row r="5" spans="1:17" ht="25.5" customHeight="1" thickBot="1">
      <c r="A5" s="80" t="s">
        <v>111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</row>
    <row r="6" spans="1:21" ht="14.25" customHeight="1">
      <c r="A6" s="226" t="s">
        <v>30</v>
      </c>
      <c r="B6" s="301"/>
      <c r="C6" s="265" t="s">
        <v>48</v>
      </c>
      <c r="D6" s="255"/>
      <c r="E6" s="46" t="s">
        <v>49</v>
      </c>
      <c r="F6" s="47"/>
      <c r="G6" s="47"/>
      <c r="H6" s="47"/>
      <c r="I6" s="47"/>
      <c r="J6" s="47"/>
      <c r="K6" s="47"/>
      <c r="L6" s="47"/>
      <c r="M6" s="47"/>
      <c r="N6" s="47"/>
      <c r="O6" s="48"/>
      <c r="P6" s="265" t="s">
        <v>112</v>
      </c>
      <c r="Q6" s="277"/>
      <c r="R6" s="145"/>
      <c r="S6" s="145"/>
      <c r="T6" s="145"/>
      <c r="U6" s="145"/>
    </row>
    <row r="7" spans="1:21" ht="20.25" customHeight="1">
      <c r="A7" s="302"/>
      <c r="B7" s="303"/>
      <c r="C7" s="266"/>
      <c r="D7" s="262"/>
      <c r="E7" s="92" t="s">
        <v>50</v>
      </c>
      <c r="F7" s="93"/>
      <c r="G7" s="93"/>
      <c r="H7" s="94"/>
      <c r="I7" s="95" t="s">
        <v>27</v>
      </c>
      <c r="J7" s="96"/>
      <c r="K7" s="96"/>
      <c r="L7" s="96"/>
      <c r="M7" s="97"/>
      <c r="N7" s="270" t="s">
        <v>51</v>
      </c>
      <c r="O7" s="271"/>
      <c r="P7" s="266"/>
      <c r="Q7" s="278"/>
      <c r="R7" s="145"/>
      <c r="S7" s="145"/>
      <c r="T7" s="145"/>
      <c r="U7" s="145"/>
    </row>
    <row r="8" spans="1:21" ht="39" customHeight="1" thickBot="1">
      <c r="A8" s="246"/>
      <c r="B8" s="325"/>
      <c r="C8" s="267"/>
      <c r="D8" s="264"/>
      <c r="E8" s="18" t="s">
        <v>138</v>
      </c>
      <c r="F8" s="18" t="s">
        <v>52</v>
      </c>
      <c r="G8" s="268" t="s">
        <v>53</v>
      </c>
      <c r="H8" s="269"/>
      <c r="I8" s="16" t="s">
        <v>153</v>
      </c>
      <c r="J8" s="16" t="s">
        <v>123</v>
      </c>
      <c r="K8" s="16" t="s">
        <v>54</v>
      </c>
      <c r="L8" s="268" t="s">
        <v>113</v>
      </c>
      <c r="M8" s="269"/>
      <c r="N8" s="326"/>
      <c r="O8" s="257"/>
      <c r="P8" s="267"/>
      <c r="Q8" s="279"/>
      <c r="R8" s="145"/>
      <c r="S8" s="145"/>
      <c r="T8" s="145"/>
      <c r="U8" s="145"/>
    </row>
    <row r="9" spans="1:17" ht="15" customHeight="1">
      <c r="A9" s="132"/>
      <c r="B9" s="133"/>
      <c r="C9" s="101"/>
      <c r="D9" s="164"/>
      <c r="E9" s="99"/>
      <c r="F9" s="100"/>
      <c r="G9" s="101"/>
      <c r="H9" s="102"/>
      <c r="I9" s="51"/>
      <c r="J9" s="51"/>
      <c r="K9" s="34"/>
      <c r="L9" s="165"/>
      <c r="M9" s="36"/>
      <c r="N9" s="165"/>
      <c r="O9" s="164"/>
      <c r="P9" s="166"/>
      <c r="Q9" s="167"/>
    </row>
    <row r="10" spans="1:18" ht="15" customHeight="1">
      <c r="A10" s="22">
        <f>+'[2]BULLETIN'!$B$83</f>
        <v>2014</v>
      </c>
      <c r="B10" s="27"/>
      <c r="C10" s="168"/>
      <c r="D10" s="184">
        <f>+'[2]BULLETIN'!C$415</f>
        <v>7879199</v>
      </c>
      <c r="E10" s="184">
        <f>+'[2]BULLETIN'!D$415</f>
        <v>-1514923</v>
      </c>
      <c r="F10" s="184">
        <f>+'[2]BULLETIN'!E$415</f>
        <v>-283191</v>
      </c>
      <c r="G10" s="185"/>
      <c r="H10" s="184">
        <f>+'[2]BULLETIN'!F$415</f>
        <v>-1798114</v>
      </c>
      <c r="I10" s="186">
        <f>+'[2]BULLETIN'!G$415</f>
        <v>197505</v>
      </c>
      <c r="J10" s="186">
        <f>+'[2]BULLETIN'!H$415</f>
        <v>244136</v>
      </c>
      <c r="K10" s="186">
        <f>+'[2]BULLETIN'!I$415</f>
        <v>6541441</v>
      </c>
      <c r="L10" s="185"/>
      <c r="M10" s="187">
        <f>+'[2]BULLETIN'!J$415</f>
        <v>6983082</v>
      </c>
      <c r="N10" s="185"/>
      <c r="O10" s="184">
        <f>+'[2]BULLETIN'!K$415</f>
        <v>5184968</v>
      </c>
      <c r="P10" s="188"/>
      <c r="Q10" s="189">
        <f>+'[2]BULLETIN'!L$415</f>
        <v>13064167</v>
      </c>
      <c r="R10" s="195"/>
    </row>
    <row r="11" spans="1:18" ht="15" customHeight="1">
      <c r="A11" s="22">
        <f>+'[1]BULLETIN'!$B$83</f>
        <v>2015</v>
      </c>
      <c r="B11" s="27"/>
      <c r="C11" s="168"/>
      <c r="D11" s="184">
        <f>+'[1]BULLETIN'!C$415</f>
        <v>5668394</v>
      </c>
      <c r="E11" s="184">
        <f>+'[1]BULLETIN'!D$415</f>
        <v>406580</v>
      </c>
      <c r="F11" s="184">
        <f>+'[1]BULLETIN'!E$415</f>
        <v>-581969</v>
      </c>
      <c r="G11" s="185"/>
      <c r="H11" s="184">
        <f>+'[1]BULLETIN'!F$415</f>
        <v>-175389</v>
      </c>
      <c r="I11" s="184">
        <f>+'[1]BULLETIN'!G$415</f>
        <v>174818</v>
      </c>
      <c r="J11" s="184">
        <f>+'[1]BULLETIN'!H$415</f>
        <v>374928</v>
      </c>
      <c r="K11" s="184">
        <f>+'[1]BULLETIN'!I$415</f>
        <v>7095266</v>
      </c>
      <c r="L11" s="185"/>
      <c r="M11" s="187">
        <f>+'[1]BULLETIN'!J$415</f>
        <v>7645012</v>
      </c>
      <c r="N11" s="185"/>
      <c r="O11" s="184">
        <f>+'[1]BULLETIN'!K$415</f>
        <v>7469623</v>
      </c>
      <c r="P11" s="188"/>
      <c r="Q11" s="189">
        <f>+'[1]BULLETIN'!L$415</f>
        <v>13138017</v>
      </c>
      <c r="R11" s="195"/>
    </row>
    <row r="12" spans="1:18" ht="15" customHeight="1">
      <c r="A12" s="22">
        <f>+'[3]BULLETIN'!$B$83</f>
        <v>2016</v>
      </c>
      <c r="B12" s="27"/>
      <c r="C12" s="168"/>
      <c r="D12" s="184">
        <f>+'[3]BULLETIN'!C$415</f>
        <v>2416462</v>
      </c>
      <c r="E12" s="186">
        <f>+'[3]BULLETIN'!D$415</f>
        <v>2744081</v>
      </c>
      <c r="F12" s="186">
        <f>+'[3]BULLETIN'!E$415</f>
        <v>-302403</v>
      </c>
      <c r="G12" s="185"/>
      <c r="H12" s="184">
        <f>+'[3]BULLETIN'!F$415</f>
        <v>2441678</v>
      </c>
      <c r="I12" s="186">
        <f>+'[3]BULLETIN'!G$415</f>
        <v>304624</v>
      </c>
      <c r="J12" s="186">
        <f>+'[3]BULLETIN'!H$415</f>
        <v>404344</v>
      </c>
      <c r="K12" s="186">
        <f>+'[3]BULLETIN'!I$415</f>
        <v>7348607</v>
      </c>
      <c r="L12" s="185"/>
      <c r="M12" s="187">
        <f>+'[3]BULLETIN'!J$415</f>
        <v>8057575</v>
      </c>
      <c r="N12" s="185"/>
      <c r="O12" s="184">
        <f>+'[3]BULLETIN'!K$415</f>
        <v>10499253</v>
      </c>
      <c r="P12" s="188"/>
      <c r="Q12" s="189">
        <f>+'[3]BULLETIN'!L$415</f>
        <v>12915715</v>
      </c>
      <c r="R12" s="195"/>
    </row>
    <row r="13" spans="1:18" ht="15" customHeight="1">
      <c r="A13" s="22">
        <f>+'[5]BULLETIN'!$B$83</f>
        <v>2017</v>
      </c>
      <c r="B13" s="27"/>
      <c r="C13" s="168"/>
      <c r="D13" s="184">
        <f>+'[5]BULLETIN'!C$415</f>
        <v>2322317.3532221494</v>
      </c>
      <c r="E13" s="186">
        <f>+'[5]BULLETIN'!D$415</f>
        <v>3000633.734595</v>
      </c>
      <c r="F13" s="186">
        <f>+'[5]BULLETIN'!E$415</f>
        <v>-252159</v>
      </c>
      <c r="G13" s="185"/>
      <c r="H13" s="184">
        <f>+'[5]BULLETIN'!F$415</f>
        <v>2748474.734595</v>
      </c>
      <c r="I13" s="186">
        <f>+'[5]BULLETIN'!G$415</f>
        <v>307838.666668</v>
      </c>
      <c r="J13" s="186">
        <f>+'[5]BULLETIN'!H$415</f>
        <v>357033</v>
      </c>
      <c r="K13" s="186">
        <f>+'[5]BULLETIN'!I$415</f>
        <v>7229279</v>
      </c>
      <c r="L13" s="185"/>
      <c r="M13" s="187">
        <f>+'[5]BULLETIN'!J$415</f>
        <v>7894150.666668</v>
      </c>
      <c r="N13" s="185"/>
      <c r="O13" s="184">
        <f>+'[5]BULLETIN'!K$415</f>
        <v>10642625.401262999</v>
      </c>
      <c r="P13" s="188"/>
      <c r="Q13" s="189">
        <f>+'[5]BULLETIN'!L$415</f>
        <v>12964942.754485149</v>
      </c>
      <c r="R13" s="195"/>
    </row>
    <row r="14" spans="1:18" ht="15" customHeight="1">
      <c r="A14" s="22">
        <f>+'[6]BULLETIN'!$B$83</f>
        <v>2018</v>
      </c>
      <c r="B14" s="27"/>
      <c r="C14" s="168"/>
      <c r="D14" s="184">
        <f>+'[6]BULLETIN'!C$415</f>
        <v>2509348.5053473813</v>
      </c>
      <c r="E14" s="186">
        <f>+'[6]BULLETIN'!D$415</f>
        <v>3587973.734595</v>
      </c>
      <c r="F14" s="186">
        <f>+'[6]BULLETIN'!E$415</f>
        <v>-157652</v>
      </c>
      <c r="G14" s="185"/>
      <c r="H14" s="184">
        <f>+'[6]BULLETIN'!F$415</f>
        <v>3430321.734595</v>
      </c>
      <c r="I14" s="186">
        <f>+'[6]BULLETIN'!G$415</f>
        <v>275412.666667</v>
      </c>
      <c r="J14" s="186">
        <f>+'[6]BULLETIN'!H$415</f>
        <v>362991</v>
      </c>
      <c r="K14" s="186">
        <f>+'[6]BULLETIN'!I$415</f>
        <v>7544379</v>
      </c>
      <c r="L14" s="185"/>
      <c r="M14" s="187">
        <f>+'[6]BULLETIN'!J$415</f>
        <v>8182782.666666999</v>
      </c>
      <c r="N14" s="185"/>
      <c r="O14" s="184">
        <f>+'[6]BULLETIN'!K$415</f>
        <v>11613104.401262</v>
      </c>
      <c r="P14" s="188"/>
      <c r="Q14" s="189">
        <f>+'[6]BULLETIN'!L$415</f>
        <v>14122452.906609382</v>
      </c>
      <c r="R14" s="195"/>
    </row>
    <row r="15" spans="1:18" ht="15" customHeight="1">
      <c r="A15" s="22">
        <f>+'[7]BULLETIN'!$B$83</f>
        <v>2019</v>
      </c>
      <c r="B15" s="27"/>
      <c r="C15" s="168"/>
      <c r="D15" s="184">
        <f>+'[7]BULLETIN'!C$415</f>
        <v>2677343.273049717</v>
      </c>
      <c r="E15" s="186">
        <f>+'[7]BULLETIN'!D$415</f>
        <v>4657637.734595</v>
      </c>
      <c r="F15" s="186">
        <f>+'[7]BULLETIN'!E$415</f>
        <v>-160213</v>
      </c>
      <c r="G15" s="185"/>
      <c r="H15" s="184">
        <f>+'[7]BULLETIN'!F$415</f>
        <v>4497424.734595</v>
      </c>
      <c r="I15" s="186">
        <f>+'[7]BULLETIN'!G$415</f>
        <v>250601</v>
      </c>
      <c r="J15" s="186">
        <f>+'[7]BULLETIN'!H$415</f>
        <v>371834</v>
      </c>
      <c r="K15" s="186">
        <f>+'[7]BULLETIN'!I$415</f>
        <v>7285608</v>
      </c>
      <c r="L15" s="185"/>
      <c r="M15" s="187">
        <f>+'[7]BULLETIN'!J$415</f>
        <v>7908043</v>
      </c>
      <c r="N15" s="185"/>
      <c r="O15" s="184">
        <f>+'[7]BULLETIN'!K$415</f>
        <v>12405467.734595</v>
      </c>
      <c r="P15" s="188"/>
      <c r="Q15" s="189">
        <f>+'[7]BULLETIN'!L$415</f>
        <v>15082811.007644717</v>
      </c>
      <c r="R15" s="195"/>
    </row>
    <row r="16" spans="1:18" ht="15" customHeight="1">
      <c r="A16" s="22">
        <f>+'[4]BULLETIN'!$B$83</f>
        <v>2020</v>
      </c>
      <c r="B16" s="27"/>
      <c r="C16" s="168"/>
      <c r="D16" s="184">
        <f>+'[4]BULLETIN'!C$415</f>
        <v>1943764.2586575802</v>
      </c>
      <c r="E16" s="186">
        <f>+'[4]BULLETIN'!D$415</f>
        <v>6654112.526408</v>
      </c>
      <c r="F16" s="186">
        <f>+'[4]BULLETIN'!E$415</f>
        <v>-110518</v>
      </c>
      <c r="G16" s="185"/>
      <c r="H16" s="184">
        <f>+'[4]BULLETIN'!F$415</f>
        <v>6543594.526408</v>
      </c>
      <c r="I16" s="186">
        <f>+'[4]BULLETIN'!G$415</f>
        <v>512374</v>
      </c>
      <c r="J16" s="186">
        <f>+'[4]BULLETIN'!H$415</f>
        <v>521056</v>
      </c>
      <c r="K16" s="186">
        <f>+'[4]BULLETIN'!I$415</f>
        <v>7324852</v>
      </c>
      <c r="L16" s="185"/>
      <c r="M16" s="187">
        <f>+'[4]BULLETIN'!J$415</f>
        <v>8358282</v>
      </c>
      <c r="N16" s="185"/>
      <c r="O16" s="184">
        <f>+'[4]BULLETIN'!K$415</f>
        <v>14901876.526408</v>
      </c>
      <c r="P16" s="188"/>
      <c r="Q16" s="189">
        <f>+'[4]BULLETIN'!L$415</f>
        <v>16845640.78506558</v>
      </c>
      <c r="R16" s="195"/>
    </row>
    <row r="17" spans="1:18" ht="15" customHeight="1">
      <c r="A17" s="22">
        <f>+'[8]BULLETIN'!$B$83</f>
        <v>2021</v>
      </c>
      <c r="B17" s="27"/>
      <c r="C17" s="168"/>
      <c r="D17" s="184">
        <f>+'[8]BULLETIN'!C$415</f>
        <v>205548.7040969386</v>
      </c>
      <c r="E17" s="186">
        <f>+'[8]BULLETIN'!D$415</f>
        <v>8602750.959074488</v>
      </c>
      <c r="F17" s="186">
        <f>+'[8]BULLETIN'!E$415</f>
        <v>-188380</v>
      </c>
      <c r="G17" s="185"/>
      <c r="H17" s="184">
        <f>+'[8]BULLETIN'!F$415</f>
        <v>8414370.959074488</v>
      </c>
      <c r="I17" s="186">
        <f>+'[8]BULLETIN'!G$415</f>
        <v>461658.737754</v>
      </c>
      <c r="J17" s="186">
        <f>+'[8]BULLETIN'!H$415</f>
        <v>633262</v>
      </c>
      <c r="K17" s="186">
        <f>+'[8]BULLETIN'!I$415</f>
        <v>8262678</v>
      </c>
      <c r="L17" s="185"/>
      <c r="M17" s="187">
        <f>+'[8]BULLETIN'!J$415</f>
        <v>9357598.737754</v>
      </c>
      <c r="N17" s="185"/>
      <c r="O17" s="184">
        <f>+'[8]BULLETIN'!K$415</f>
        <v>17771969.69682849</v>
      </c>
      <c r="P17" s="188"/>
      <c r="Q17" s="189">
        <f>+'[8]BULLETIN'!L$415</f>
        <v>17977518.400925428</v>
      </c>
      <c r="R17" s="195"/>
    </row>
    <row r="18" spans="1:18" ht="15" customHeight="1">
      <c r="A18" s="22">
        <f>+'[10]BULLETIN'!$B$83</f>
        <v>2022</v>
      </c>
      <c r="B18" s="27"/>
      <c r="C18" s="168"/>
      <c r="D18" s="184">
        <f>+'[10]BULLETIN'!C$415</f>
        <v>2862358.3336084904</v>
      </c>
      <c r="E18" s="186">
        <f>+'[10]BULLETIN'!D$415</f>
        <v>8721663.039108</v>
      </c>
      <c r="F18" s="186">
        <f>+'[10]BULLETIN'!E$415</f>
        <v>-136589</v>
      </c>
      <c r="G18" s="185"/>
      <c r="H18" s="184">
        <f>+'[10]BULLETIN'!F$415</f>
        <v>8585074.039108</v>
      </c>
      <c r="I18" s="186">
        <f>+'[10]BULLETIN'!G$415</f>
        <v>432704.978257</v>
      </c>
      <c r="J18" s="186">
        <f>+'[10]BULLETIN'!H$415</f>
        <v>706129</v>
      </c>
      <c r="K18" s="186">
        <f>+'[10]BULLETIN'!I$415</f>
        <v>8802119</v>
      </c>
      <c r="L18" s="185"/>
      <c r="M18" s="187">
        <f>+'[10]BULLETIN'!J$415</f>
        <v>9940952.978257</v>
      </c>
      <c r="N18" s="185"/>
      <c r="O18" s="184">
        <f>+'[10]BULLETIN'!K$415</f>
        <v>18526027.017365</v>
      </c>
      <c r="P18" s="188"/>
      <c r="Q18" s="189">
        <f>+'[10]BULLETIN'!L$415</f>
        <v>21388385.35097349</v>
      </c>
      <c r="R18" s="195"/>
    </row>
    <row r="19" spans="1:18" ht="15" customHeight="1">
      <c r="A19" s="28"/>
      <c r="B19" s="32"/>
      <c r="C19" s="168"/>
      <c r="D19" s="184"/>
      <c r="E19" s="186"/>
      <c r="F19" s="186"/>
      <c r="G19" s="185"/>
      <c r="H19" s="184"/>
      <c r="I19" s="186"/>
      <c r="J19" s="186"/>
      <c r="K19" s="186"/>
      <c r="L19" s="185"/>
      <c r="M19" s="187"/>
      <c r="N19" s="185"/>
      <c r="O19" s="184"/>
      <c r="P19" s="188"/>
      <c r="Q19" s="189"/>
      <c r="R19" s="195"/>
    </row>
    <row r="20" spans="1:18" ht="15" customHeight="1">
      <c r="A20" s="30">
        <f>+'[8]BULLETIN'!$B$18</f>
        <v>2021</v>
      </c>
      <c r="B20" s="31" t="str">
        <f>+'[8]BULLETIN'!A$20</f>
        <v>MARS</v>
      </c>
      <c r="C20" s="168"/>
      <c r="D20" s="184">
        <f>+'[8]BULLETIN'!C$406</f>
        <v>1497757.9978864177</v>
      </c>
      <c r="E20" s="186">
        <f>+'[8]BULLETIN'!D$406</f>
        <v>6604613.526408</v>
      </c>
      <c r="F20" s="186">
        <f>+'[8]BULLETIN'!E$406</f>
        <v>-83214</v>
      </c>
      <c r="G20" s="185"/>
      <c r="H20" s="184">
        <f>+'[8]BULLETIN'!F$406</f>
        <v>6521399.526408</v>
      </c>
      <c r="I20" s="186">
        <f>+'[8]BULLETIN'!G$406</f>
        <v>582109.833334</v>
      </c>
      <c r="J20" s="186">
        <f>+'[8]BULLETIN'!H$406</f>
        <v>574441</v>
      </c>
      <c r="K20" s="186">
        <f>+'[8]BULLETIN'!I$406</f>
        <v>7369206</v>
      </c>
      <c r="L20" s="185"/>
      <c r="M20" s="187">
        <f>+'[8]BULLETIN'!J$406</f>
        <v>8525756.833333999</v>
      </c>
      <c r="N20" s="185"/>
      <c r="O20" s="184">
        <f>+'[8]BULLETIN'!K$406</f>
        <v>15047156.359741999</v>
      </c>
      <c r="P20" s="188"/>
      <c r="Q20" s="189">
        <f>+'[8]BULLETIN'!L$406</f>
        <v>16544914.357628416</v>
      </c>
      <c r="R20" s="195"/>
    </row>
    <row r="21" spans="1:18" ht="15" customHeight="1">
      <c r="A21" s="30"/>
      <c r="B21" s="31" t="str">
        <f>+'[8]BULLETIN'!A$23</f>
        <v>JUIN</v>
      </c>
      <c r="C21" s="168"/>
      <c r="D21" s="184">
        <f>+'[8]BULLETIN'!C$409</f>
        <v>1799758.6834640778</v>
      </c>
      <c r="E21" s="186">
        <f>+'[8]BULLETIN'!D$409</f>
        <v>7140127.526408</v>
      </c>
      <c r="F21" s="186">
        <f>+'[8]BULLETIN'!E$409</f>
        <v>29217</v>
      </c>
      <c r="G21" s="185"/>
      <c r="H21" s="184">
        <f>+'[8]BULLETIN'!F$409</f>
        <v>7169344.526408</v>
      </c>
      <c r="I21" s="186">
        <f>+'[8]BULLETIN'!G$409</f>
        <v>537259.1666679999</v>
      </c>
      <c r="J21" s="186">
        <f>+'[8]BULLETIN'!H$409</f>
        <v>533549</v>
      </c>
      <c r="K21" s="186">
        <f>+'[8]BULLETIN'!I$409</f>
        <v>7338567</v>
      </c>
      <c r="L21" s="185"/>
      <c r="M21" s="187">
        <f>+'[8]BULLETIN'!J$409</f>
        <v>8409375.166668</v>
      </c>
      <c r="N21" s="185"/>
      <c r="O21" s="184">
        <f>+'[8]BULLETIN'!K$409</f>
        <v>15578719.693076</v>
      </c>
      <c r="P21" s="188"/>
      <c r="Q21" s="189">
        <f>+'[8]BULLETIN'!L$409</f>
        <v>17378478.376540076</v>
      </c>
      <c r="R21" s="195"/>
    </row>
    <row r="22" spans="1:18" ht="15" customHeight="1">
      <c r="A22" s="30"/>
      <c r="B22" s="31" t="str">
        <f>+'[8]BULLETIN'!A$26</f>
        <v>SEPT</v>
      </c>
      <c r="C22" s="168"/>
      <c r="D22" s="184">
        <f>+'[8]BULLETIN'!C$412</f>
        <v>1252604.0753730016</v>
      </c>
      <c r="E22" s="186">
        <f>+'[8]BULLETIN'!D$412</f>
        <v>7214359.690129098</v>
      </c>
      <c r="F22" s="186">
        <f>+'[8]BULLETIN'!E$412</f>
        <v>29105</v>
      </c>
      <c r="G22" s="185"/>
      <c r="H22" s="184">
        <f>+'[8]BULLETIN'!F$412</f>
        <v>7243464.690129098</v>
      </c>
      <c r="I22" s="186">
        <f>+'[8]BULLETIN'!G$412</f>
        <v>486192.19902299996</v>
      </c>
      <c r="J22" s="186">
        <f>+'[8]BULLETIN'!H$412</f>
        <v>552107</v>
      </c>
      <c r="K22" s="186">
        <f>+'[8]BULLETIN'!I$412</f>
        <v>7784852</v>
      </c>
      <c r="L22" s="185"/>
      <c r="M22" s="187">
        <f>+'[8]BULLETIN'!J$412</f>
        <v>8823151.199023</v>
      </c>
      <c r="N22" s="185"/>
      <c r="O22" s="184">
        <f>+'[8]BULLETIN'!K$412</f>
        <v>16066615.889152098</v>
      </c>
      <c r="P22" s="188"/>
      <c r="Q22" s="189">
        <f>+'[8]BULLETIN'!L$412</f>
        <v>17319219.9645251</v>
      </c>
      <c r="R22" s="195"/>
    </row>
    <row r="23" spans="1:18" ht="15" customHeight="1">
      <c r="A23" s="30"/>
      <c r="B23" s="31" t="str">
        <f>+'[8]BULLETIN'!A$29</f>
        <v>DEC</v>
      </c>
      <c r="C23" s="168"/>
      <c r="D23" s="184">
        <f>+'[8]BULLETIN'!C$415</f>
        <v>205548.7040969386</v>
      </c>
      <c r="E23" s="186">
        <f>+'[8]BULLETIN'!D$415</f>
        <v>8602750.959074488</v>
      </c>
      <c r="F23" s="186">
        <f>+'[8]BULLETIN'!E$415</f>
        <v>-188380</v>
      </c>
      <c r="G23" s="185"/>
      <c r="H23" s="184">
        <f>+'[8]BULLETIN'!F$415</f>
        <v>8414370.959074488</v>
      </c>
      <c r="I23" s="186">
        <f>+'[8]BULLETIN'!G$415</f>
        <v>461658.737754</v>
      </c>
      <c r="J23" s="186">
        <f>+'[8]BULLETIN'!H$415</f>
        <v>633262</v>
      </c>
      <c r="K23" s="186">
        <f>+'[8]BULLETIN'!I$415</f>
        <v>8262678</v>
      </c>
      <c r="L23" s="185"/>
      <c r="M23" s="187">
        <f>+'[8]BULLETIN'!J$415</f>
        <v>9357598.737754</v>
      </c>
      <c r="N23" s="185"/>
      <c r="O23" s="184">
        <f>+'[8]BULLETIN'!K$415</f>
        <v>17771969.69682849</v>
      </c>
      <c r="P23" s="188"/>
      <c r="Q23" s="189">
        <f>+'[8]BULLETIN'!L$415</f>
        <v>17977518.400925428</v>
      </c>
      <c r="R23" s="195"/>
    </row>
    <row r="24" spans="1:18" ht="15" customHeight="1">
      <c r="A24" s="30"/>
      <c r="B24" s="31"/>
      <c r="C24" s="168"/>
      <c r="D24" s="184"/>
      <c r="E24" s="186"/>
      <c r="F24" s="186"/>
      <c r="G24" s="185"/>
      <c r="H24" s="184"/>
      <c r="I24" s="186"/>
      <c r="J24" s="186"/>
      <c r="K24" s="186"/>
      <c r="L24" s="185"/>
      <c r="M24" s="187"/>
      <c r="N24" s="185"/>
      <c r="O24" s="184"/>
      <c r="P24" s="188"/>
      <c r="Q24" s="189"/>
      <c r="R24" s="195"/>
    </row>
    <row r="25" spans="1:18" ht="15" customHeight="1">
      <c r="A25" s="30">
        <f>+'[10]BULLETIN'!$B$18</f>
        <v>2022</v>
      </c>
      <c r="B25" s="31" t="str">
        <f>+'[10]BULLETIN'!A$20</f>
        <v>MARS</v>
      </c>
      <c r="C25" s="168"/>
      <c r="D25" s="184">
        <f>+'[10]BULLETIN'!C$406</f>
        <v>1379319.179029</v>
      </c>
      <c r="E25" s="186">
        <f>+'[10]BULLETIN'!D$406</f>
        <v>8464954.454575</v>
      </c>
      <c r="F25" s="186">
        <f>+'[10]BULLETIN'!E$406</f>
        <v>-75862</v>
      </c>
      <c r="G25" s="185"/>
      <c r="H25" s="184">
        <f>+'[10]BULLETIN'!F$406</f>
        <v>8389092.454575</v>
      </c>
      <c r="I25" s="186">
        <f>+'[10]BULLETIN'!G$406</f>
        <v>453197.111837</v>
      </c>
      <c r="J25" s="186">
        <f>+'[10]BULLETIN'!H$406</f>
        <v>655296</v>
      </c>
      <c r="K25" s="186">
        <f>+'[10]BULLETIN'!I$406</f>
        <v>8242980</v>
      </c>
      <c r="L25" s="185"/>
      <c r="M25" s="187">
        <f>+'[10]BULLETIN'!J$406</f>
        <v>9351473.111837</v>
      </c>
      <c r="N25" s="185"/>
      <c r="O25" s="184">
        <f>+'[10]BULLETIN'!K$406</f>
        <v>17740565.566412</v>
      </c>
      <c r="P25" s="188"/>
      <c r="Q25" s="189">
        <f>+'[10]BULLETIN'!L$406</f>
        <v>19119884.745441</v>
      </c>
      <c r="R25" s="195"/>
    </row>
    <row r="26" spans="1:18" ht="15" customHeight="1">
      <c r="A26" s="30"/>
      <c r="B26" s="31" t="str">
        <f>+'[10]BULLETIN'!A$23</f>
        <v>JUIN</v>
      </c>
      <c r="C26" s="168"/>
      <c r="D26" s="184">
        <f>+'[10]BULLETIN'!C$409</f>
        <v>1824888.5233378215</v>
      </c>
      <c r="E26" s="186">
        <f>+'[10]BULLETIN'!D$409</f>
        <v>8230495.96763</v>
      </c>
      <c r="F26" s="186">
        <f>+'[10]BULLETIN'!E$409</f>
        <v>-202647</v>
      </c>
      <c r="G26" s="185"/>
      <c r="H26" s="184">
        <f>+'[10]BULLETIN'!F$409</f>
        <v>8027848.96763</v>
      </c>
      <c r="I26" s="186">
        <f>+'[10]BULLETIN'!G$409</f>
        <v>436327.510208</v>
      </c>
      <c r="J26" s="186">
        <f>+'[10]BULLETIN'!H$409</f>
        <v>696773</v>
      </c>
      <c r="K26" s="186">
        <f>+'[10]BULLETIN'!I$409</f>
        <v>8523342</v>
      </c>
      <c r="L26" s="185"/>
      <c r="M26" s="187">
        <f>+'[10]BULLETIN'!J$409</f>
        <v>9656442.510208</v>
      </c>
      <c r="N26" s="185"/>
      <c r="O26" s="184">
        <f>+'[10]BULLETIN'!K$409</f>
        <v>17684291.477838</v>
      </c>
      <c r="P26" s="188"/>
      <c r="Q26" s="189">
        <f>+'[10]BULLETIN'!L$409</f>
        <v>19509180.00117582</v>
      </c>
      <c r="R26" s="195"/>
    </row>
    <row r="27" spans="1:18" ht="15" customHeight="1">
      <c r="A27" s="30"/>
      <c r="B27" s="31" t="str">
        <f>+'[10]BULLETIN'!A$26</f>
        <v>SEPT</v>
      </c>
      <c r="C27" s="168"/>
      <c r="D27" s="184">
        <f>+'[10]BULLETIN'!C$412</f>
        <v>2129878.2032540003</v>
      </c>
      <c r="E27" s="186">
        <f>+'[10]BULLETIN'!D$412</f>
        <v>8596346.053232</v>
      </c>
      <c r="F27" s="186">
        <f>+'[10]BULLETIN'!E$412</f>
        <v>-135227</v>
      </c>
      <c r="G27" s="185"/>
      <c r="H27" s="184">
        <f>+'[10]BULLETIN'!F$412</f>
        <v>8461119.053232</v>
      </c>
      <c r="I27" s="186">
        <f>+'[10]BULLETIN'!G$412</f>
        <v>419900.42268099997</v>
      </c>
      <c r="J27" s="186">
        <f>+'[10]BULLETIN'!H$412</f>
        <v>645322</v>
      </c>
      <c r="K27" s="186">
        <f>+'[10]BULLETIN'!I$412</f>
        <v>8581974</v>
      </c>
      <c r="L27" s="185"/>
      <c r="M27" s="187">
        <f>+'[10]BULLETIN'!J$412</f>
        <v>9647196.422681</v>
      </c>
      <c r="N27" s="185"/>
      <c r="O27" s="184">
        <f>+'[10]BULLETIN'!K$412</f>
        <v>18108315.475913</v>
      </c>
      <c r="P27" s="188"/>
      <c r="Q27" s="189">
        <f>+'[10]BULLETIN'!L$412</f>
        <v>20238193.679167</v>
      </c>
      <c r="R27" s="195"/>
    </row>
    <row r="28" spans="1:18" ht="15" customHeight="1">
      <c r="A28" s="30"/>
      <c r="B28" s="31" t="str">
        <f>+'[10]BULLETIN'!A$29</f>
        <v>DEC</v>
      </c>
      <c r="C28" s="168"/>
      <c r="D28" s="184">
        <f>+'[10]BULLETIN'!C$415</f>
        <v>2862358.3336084904</v>
      </c>
      <c r="E28" s="186">
        <f>+'[10]BULLETIN'!D$415</f>
        <v>8721663.039108</v>
      </c>
      <c r="F28" s="186">
        <f>+'[10]BULLETIN'!E$415</f>
        <v>-136589</v>
      </c>
      <c r="G28" s="185"/>
      <c r="H28" s="184">
        <f>+'[10]BULLETIN'!F$415</f>
        <v>8585074.039108</v>
      </c>
      <c r="I28" s="186">
        <f>+'[10]BULLETIN'!G$415</f>
        <v>432704.978257</v>
      </c>
      <c r="J28" s="186">
        <f>+'[10]BULLETIN'!H$415</f>
        <v>706129</v>
      </c>
      <c r="K28" s="186">
        <f>+'[10]BULLETIN'!I$415</f>
        <v>8802119</v>
      </c>
      <c r="L28" s="185"/>
      <c r="M28" s="187">
        <f>+'[10]BULLETIN'!J$415</f>
        <v>9940952.978257</v>
      </c>
      <c r="N28" s="185"/>
      <c r="O28" s="184">
        <f>+'[10]BULLETIN'!K$415</f>
        <v>18526027.017365</v>
      </c>
      <c r="P28" s="188"/>
      <c r="Q28" s="189">
        <f>+'[10]BULLETIN'!L$415</f>
        <v>21388385.35097349</v>
      </c>
      <c r="R28" s="195"/>
    </row>
    <row r="29" spans="1:18" ht="15" customHeight="1">
      <c r="A29" s="30"/>
      <c r="B29" s="31"/>
      <c r="C29" s="168"/>
      <c r="D29" s="184"/>
      <c r="E29" s="186"/>
      <c r="F29" s="186"/>
      <c r="G29" s="185"/>
      <c r="H29" s="184"/>
      <c r="I29" s="186"/>
      <c r="J29" s="186"/>
      <c r="K29" s="186"/>
      <c r="L29" s="185"/>
      <c r="M29" s="187"/>
      <c r="N29" s="185"/>
      <c r="O29" s="184"/>
      <c r="P29" s="188"/>
      <c r="Q29" s="189"/>
      <c r="R29" s="195"/>
    </row>
    <row r="30" spans="1:21" ht="15" customHeight="1">
      <c r="A30" s="216">
        <f>+'[9]BULLETIN'!$B$18</f>
        <v>2023</v>
      </c>
      <c r="B30" s="217" t="str">
        <f>+'[9]BULLETIN'!A$18</f>
        <v>JAN</v>
      </c>
      <c r="C30" s="168"/>
      <c r="D30" s="184">
        <f>+'[9]BULLETIN'!C$404</f>
        <v>2691182.4813364884</v>
      </c>
      <c r="E30" s="186">
        <f>+'[9]BULLETIN'!D$404</f>
        <v>8839305.039108</v>
      </c>
      <c r="F30" s="186">
        <f>+'[9]BULLETIN'!E$404</f>
        <v>-125157</v>
      </c>
      <c r="G30" s="185"/>
      <c r="H30" s="184">
        <f>+'[9]BULLETIN'!F$404</f>
        <v>8714148.039108</v>
      </c>
      <c r="I30" s="186">
        <f>+'[9]BULLETIN'!G$404</f>
        <v>436923.236896</v>
      </c>
      <c r="J30" s="186">
        <f>+'[9]BULLETIN'!H$404</f>
        <v>745535</v>
      </c>
      <c r="K30" s="186">
        <f>+'[9]BULLETIN'!I$404</f>
        <v>8883023</v>
      </c>
      <c r="L30" s="185"/>
      <c r="M30" s="187">
        <f>+'[9]BULLETIN'!J$404</f>
        <v>10065481.236896</v>
      </c>
      <c r="N30" s="185"/>
      <c r="O30" s="184">
        <f>+'[9]BULLETIN'!K$404</f>
        <v>18779629.276004</v>
      </c>
      <c r="P30" s="188"/>
      <c r="Q30" s="189">
        <f>+'[9]BULLETIN'!L$404</f>
        <v>21470811.75734049</v>
      </c>
      <c r="R30" s="195"/>
      <c r="S30" s="195"/>
      <c r="U30" s="202"/>
    </row>
    <row r="31" spans="1:21" ht="15" customHeight="1">
      <c r="A31" s="30"/>
      <c r="B31" s="217" t="str">
        <f>+'[9]BULLETIN'!A$19</f>
        <v>FEV</v>
      </c>
      <c r="C31" s="168"/>
      <c r="D31" s="184">
        <f>+'[9]BULLETIN'!C$405</f>
        <v>2506321.045810595</v>
      </c>
      <c r="E31" s="186">
        <f>+'[9]BULLETIN'!D$405</f>
        <v>8901589.256310001</v>
      </c>
      <c r="F31" s="186">
        <f>+'[9]BULLETIN'!E$405</f>
        <v>-222410</v>
      </c>
      <c r="G31" s="185"/>
      <c r="H31" s="184">
        <f>+'[9]BULLETIN'!F$405</f>
        <v>8679179.256310001</v>
      </c>
      <c r="I31" s="186">
        <f>+'[9]BULLETIN'!G$405</f>
        <v>469647.800933</v>
      </c>
      <c r="J31" s="186">
        <f>+'[9]BULLETIN'!H$405</f>
        <v>738893</v>
      </c>
      <c r="K31" s="186">
        <f>+'[9]BULLETIN'!I$405</f>
        <v>9037299</v>
      </c>
      <c r="L31" s="185"/>
      <c r="M31" s="187">
        <f>+'[9]BULLETIN'!J$405</f>
        <v>10245839.800933</v>
      </c>
      <c r="N31" s="185"/>
      <c r="O31" s="184">
        <f>+'[9]BULLETIN'!K$405</f>
        <v>18925019.057243</v>
      </c>
      <c r="P31" s="188"/>
      <c r="Q31" s="189">
        <f>+'[9]BULLETIN'!L$405</f>
        <v>21431340.103053596</v>
      </c>
      <c r="R31" s="195"/>
      <c r="S31" s="195"/>
      <c r="U31" s="202"/>
    </row>
    <row r="32" spans="1:21" ht="15" customHeight="1">
      <c r="A32" s="30"/>
      <c r="B32" s="217">
        <f>+'[9]BULLETIN'!A$20</f>
        <v>0</v>
      </c>
      <c r="C32" s="168"/>
      <c r="D32" s="184">
        <f>+'[9]BULLETIN'!C$406</f>
        <v>0</v>
      </c>
      <c r="E32" s="186">
        <f>+'[9]BULLETIN'!D$406</f>
        <v>0</v>
      </c>
      <c r="F32" s="186">
        <f>+'[9]BULLETIN'!E$406</f>
        <v>0</v>
      </c>
      <c r="G32" s="185"/>
      <c r="H32" s="184">
        <f>+'[9]BULLETIN'!F$406</f>
        <v>0</v>
      </c>
      <c r="I32" s="186">
        <f>+'[9]BULLETIN'!G$406</f>
        <v>0</v>
      </c>
      <c r="J32" s="186">
        <f>+'[9]BULLETIN'!H$406</f>
        <v>0</v>
      </c>
      <c r="K32" s="186">
        <f>+'[9]BULLETIN'!I$406</f>
        <v>0</v>
      </c>
      <c r="L32" s="185"/>
      <c r="M32" s="187">
        <f>+'[9]BULLETIN'!J$406</f>
        <v>0</v>
      </c>
      <c r="N32" s="185"/>
      <c r="O32" s="184">
        <f>+'[9]BULLETIN'!K$406</f>
        <v>0</v>
      </c>
      <c r="P32" s="188"/>
      <c r="Q32" s="189">
        <f>+'[9]BULLETIN'!L$406</f>
        <v>0</v>
      </c>
      <c r="R32" s="195"/>
      <c r="S32" s="195"/>
      <c r="U32" s="202"/>
    </row>
    <row r="33" spans="1:21" ht="15" customHeight="1">
      <c r="A33" s="30"/>
      <c r="B33" s="217">
        <f>+'[9]BULLETIN'!A$21</f>
        <v>0</v>
      </c>
      <c r="C33" s="168"/>
      <c r="D33" s="184">
        <f>+'[9]BULLETIN'!C$407</f>
        <v>0</v>
      </c>
      <c r="E33" s="186">
        <f>+'[9]BULLETIN'!D$407</f>
        <v>0</v>
      </c>
      <c r="F33" s="186">
        <f>+'[9]BULLETIN'!E$407</f>
        <v>0</v>
      </c>
      <c r="G33" s="185"/>
      <c r="H33" s="184">
        <f>+'[9]BULLETIN'!F$407</f>
        <v>0</v>
      </c>
      <c r="I33" s="186">
        <f>+'[9]BULLETIN'!G$407</f>
        <v>0</v>
      </c>
      <c r="J33" s="186">
        <f>+'[9]BULLETIN'!H$407</f>
        <v>0</v>
      </c>
      <c r="K33" s="186">
        <f>+'[9]BULLETIN'!I$407</f>
        <v>0</v>
      </c>
      <c r="L33" s="185"/>
      <c r="M33" s="187">
        <f>+'[9]BULLETIN'!J$407</f>
        <v>0</v>
      </c>
      <c r="N33" s="185"/>
      <c r="O33" s="184">
        <f>+'[9]BULLETIN'!K$407</f>
        <v>0</v>
      </c>
      <c r="P33" s="188"/>
      <c r="Q33" s="189">
        <f>+'[9]BULLETIN'!L$407</f>
        <v>0</v>
      </c>
      <c r="R33" s="195"/>
      <c r="S33" s="195"/>
      <c r="U33" s="202"/>
    </row>
    <row r="34" spans="1:21" ht="15" customHeight="1">
      <c r="A34" s="30"/>
      <c r="B34" s="217">
        <f>+'[9]BULLETIN'!A$22</f>
        <v>0</v>
      </c>
      <c r="C34" s="168"/>
      <c r="D34" s="184">
        <f>+'[9]BULLETIN'!C$408</f>
        <v>0</v>
      </c>
      <c r="E34" s="186">
        <f>+'[9]BULLETIN'!D$408</f>
        <v>0</v>
      </c>
      <c r="F34" s="186">
        <f>+'[9]BULLETIN'!E$408</f>
        <v>0</v>
      </c>
      <c r="G34" s="185"/>
      <c r="H34" s="184">
        <f>+'[9]BULLETIN'!F$408</f>
        <v>0</v>
      </c>
      <c r="I34" s="186">
        <f>+'[9]BULLETIN'!G$408</f>
        <v>0</v>
      </c>
      <c r="J34" s="186">
        <f>+'[9]BULLETIN'!H$408</f>
        <v>0</v>
      </c>
      <c r="K34" s="186">
        <f>+'[9]BULLETIN'!I$408</f>
        <v>0</v>
      </c>
      <c r="L34" s="185"/>
      <c r="M34" s="187">
        <f>+'[9]BULLETIN'!J$408</f>
        <v>0</v>
      </c>
      <c r="N34" s="185"/>
      <c r="O34" s="184">
        <f>+'[9]BULLETIN'!K$408</f>
        <v>0</v>
      </c>
      <c r="P34" s="188"/>
      <c r="Q34" s="189">
        <f>+'[9]BULLETIN'!L$408</f>
        <v>0</v>
      </c>
      <c r="R34" s="195"/>
      <c r="S34" s="195"/>
      <c r="U34" s="202"/>
    </row>
    <row r="35" spans="1:21" ht="15" customHeight="1">
      <c r="A35" s="30"/>
      <c r="B35" s="217">
        <f>+'[9]BULLETIN'!A$23</f>
        <v>0</v>
      </c>
      <c r="C35" s="168"/>
      <c r="D35" s="184">
        <f>+'[9]BULLETIN'!C$409</f>
        <v>0</v>
      </c>
      <c r="E35" s="186">
        <f>+'[9]BULLETIN'!D$409</f>
        <v>0</v>
      </c>
      <c r="F35" s="186">
        <f>+'[9]BULLETIN'!E$409</f>
        <v>0</v>
      </c>
      <c r="G35" s="185"/>
      <c r="H35" s="184">
        <f>+'[9]BULLETIN'!F$409</f>
        <v>0</v>
      </c>
      <c r="I35" s="186">
        <f>+'[9]BULLETIN'!G$409</f>
        <v>0</v>
      </c>
      <c r="J35" s="186">
        <f>+'[9]BULLETIN'!H$409</f>
        <v>0</v>
      </c>
      <c r="K35" s="186">
        <f>+'[9]BULLETIN'!I$409</f>
        <v>0</v>
      </c>
      <c r="L35" s="185"/>
      <c r="M35" s="187">
        <f>+'[9]BULLETIN'!J$409</f>
        <v>0</v>
      </c>
      <c r="N35" s="185"/>
      <c r="O35" s="184">
        <f>+'[9]BULLETIN'!K$409</f>
        <v>0</v>
      </c>
      <c r="P35" s="188"/>
      <c r="Q35" s="189">
        <f>+'[9]BULLETIN'!L$409</f>
        <v>0</v>
      </c>
      <c r="R35" s="195"/>
      <c r="U35" s="202"/>
    </row>
    <row r="36" spans="1:21" ht="15" customHeight="1">
      <c r="A36" s="30"/>
      <c r="B36" s="217">
        <f>+'[9]BULLETIN'!A$24</f>
        <v>0</v>
      </c>
      <c r="C36" s="168"/>
      <c r="D36" s="184">
        <f>+'[9]BULLETIN'!C$410</f>
        <v>0</v>
      </c>
      <c r="E36" s="186">
        <f>+'[9]BULLETIN'!D$410</f>
        <v>0</v>
      </c>
      <c r="F36" s="186">
        <f>+'[9]BULLETIN'!E$410</f>
        <v>0</v>
      </c>
      <c r="G36" s="185"/>
      <c r="H36" s="184">
        <f>+'[9]BULLETIN'!F$410</f>
        <v>0</v>
      </c>
      <c r="I36" s="186">
        <f>+'[9]BULLETIN'!G$410</f>
        <v>0</v>
      </c>
      <c r="J36" s="186">
        <f>+'[9]BULLETIN'!H$410</f>
        <v>0</v>
      </c>
      <c r="K36" s="186">
        <f>+'[9]BULLETIN'!I$410</f>
        <v>0</v>
      </c>
      <c r="L36" s="185"/>
      <c r="M36" s="187">
        <f>+'[9]BULLETIN'!J$410</f>
        <v>0</v>
      </c>
      <c r="N36" s="185"/>
      <c r="O36" s="184">
        <f>+'[9]BULLETIN'!K$410</f>
        <v>0</v>
      </c>
      <c r="P36" s="188"/>
      <c r="Q36" s="189">
        <f>+'[9]BULLETIN'!L$410</f>
        <v>0</v>
      </c>
      <c r="R36" s="195"/>
      <c r="U36" s="202"/>
    </row>
    <row r="37" spans="1:21" ht="15" customHeight="1">
      <c r="A37" s="30"/>
      <c r="B37" s="217">
        <f>+'[9]BULLETIN'!A$25</f>
        <v>0</v>
      </c>
      <c r="C37" s="168"/>
      <c r="D37" s="184">
        <f>+'[9]BULLETIN'!C$411</f>
        <v>0</v>
      </c>
      <c r="E37" s="186">
        <f>+'[9]BULLETIN'!D$411</f>
        <v>0</v>
      </c>
      <c r="F37" s="186">
        <f>+'[9]BULLETIN'!E$411</f>
        <v>0</v>
      </c>
      <c r="G37" s="185"/>
      <c r="H37" s="184">
        <f>+'[9]BULLETIN'!F$411</f>
        <v>0</v>
      </c>
      <c r="I37" s="186">
        <f>+'[9]BULLETIN'!G$411</f>
        <v>0</v>
      </c>
      <c r="J37" s="186">
        <f>+'[9]BULLETIN'!H$411</f>
        <v>0</v>
      </c>
      <c r="K37" s="186">
        <f>+'[9]BULLETIN'!I$411</f>
        <v>0</v>
      </c>
      <c r="L37" s="185"/>
      <c r="M37" s="187">
        <f>+'[9]BULLETIN'!J$411</f>
        <v>0</v>
      </c>
      <c r="N37" s="185"/>
      <c r="O37" s="184">
        <f>+'[9]BULLETIN'!K$411</f>
        <v>0</v>
      </c>
      <c r="P37" s="188"/>
      <c r="Q37" s="189">
        <f>+'[9]BULLETIN'!L$411</f>
        <v>0</v>
      </c>
      <c r="R37" s="195"/>
      <c r="U37" s="202"/>
    </row>
    <row r="38" spans="1:21" ht="15" customHeight="1">
      <c r="A38" s="30"/>
      <c r="B38" s="217">
        <f>+'[9]BULLETIN'!A$26</f>
        <v>0</v>
      </c>
      <c r="C38" s="168"/>
      <c r="D38" s="184">
        <f>+'[9]BULLETIN'!C$412</f>
        <v>0</v>
      </c>
      <c r="E38" s="186">
        <f>+'[9]BULLETIN'!D$412</f>
        <v>0</v>
      </c>
      <c r="F38" s="186">
        <f>+'[9]BULLETIN'!E$412</f>
        <v>0</v>
      </c>
      <c r="G38" s="185"/>
      <c r="H38" s="184">
        <f>+'[9]BULLETIN'!F$412</f>
        <v>0</v>
      </c>
      <c r="I38" s="186">
        <f>+'[9]BULLETIN'!G$412</f>
        <v>0</v>
      </c>
      <c r="J38" s="186">
        <f>+'[9]BULLETIN'!H$412</f>
        <v>0</v>
      </c>
      <c r="K38" s="186">
        <f>+'[9]BULLETIN'!I$412</f>
        <v>0</v>
      </c>
      <c r="L38" s="185"/>
      <c r="M38" s="187">
        <f>+'[9]BULLETIN'!J$412</f>
        <v>0</v>
      </c>
      <c r="N38" s="185"/>
      <c r="O38" s="184">
        <f>+'[9]BULLETIN'!K$412</f>
        <v>0</v>
      </c>
      <c r="P38" s="188"/>
      <c r="Q38" s="189">
        <f>+'[9]BULLETIN'!L$412</f>
        <v>0</v>
      </c>
      <c r="R38" s="195"/>
      <c r="U38" s="202"/>
    </row>
    <row r="39" spans="1:21" ht="15" customHeight="1">
      <c r="A39" s="30"/>
      <c r="B39" s="217">
        <f>+'[9]BULLETIN'!A$27</f>
        <v>0</v>
      </c>
      <c r="C39" s="168"/>
      <c r="D39" s="184">
        <f>+'[9]BULLETIN'!C$413</f>
        <v>0</v>
      </c>
      <c r="E39" s="186">
        <f>+'[9]BULLETIN'!D$413</f>
        <v>0</v>
      </c>
      <c r="F39" s="186">
        <f>+'[9]BULLETIN'!E$413</f>
        <v>0</v>
      </c>
      <c r="G39" s="185"/>
      <c r="H39" s="184">
        <f>+'[9]BULLETIN'!F$413</f>
        <v>0</v>
      </c>
      <c r="I39" s="186">
        <f>+'[9]BULLETIN'!G$413</f>
        <v>0</v>
      </c>
      <c r="J39" s="186">
        <f>+'[9]BULLETIN'!H$413</f>
        <v>0</v>
      </c>
      <c r="K39" s="186">
        <f>+'[9]BULLETIN'!I$413</f>
        <v>0</v>
      </c>
      <c r="L39" s="185"/>
      <c r="M39" s="187">
        <f>+'[9]BULLETIN'!J$413</f>
        <v>0</v>
      </c>
      <c r="N39" s="185"/>
      <c r="O39" s="184">
        <f>+'[9]BULLETIN'!K$413</f>
        <v>0</v>
      </c>
      <c r="P39" s="188"/>
      <c r="Q39" s="189">
        <f>+'[9]BULLETIN'!L$413</f>
        <v>0</v>
      </c>
      <c r="R39" s="195"/>
      <c r="U39" s="202"/>
    </row>
    <row r="40" spans="1:21" ht="15" customHeight="1">
      <c r="A40" s="30"/>
      <c r="B40" s="217">
        <f>+'[9]BULLETIN'!A$28</f>
        <v>0</v>
      </c>
      <c r="C40" s="168"/>
      <c r="D40" s="184">
        <f>+'[9]BULLETIN'!C$414</f>
        <v>0</v>
      </c>
      <c r="E40" s="186">
        <f>+'[9]BULLETIN'!D$414</f>
        <v>0</v>
      </c>
      <c r="F40" s="186">
        <f>+'[9]BULLETIN'!E$414</f>
        <v>0</v>
      </c>
      <c r="G40" s="185"/>
      <c r="H40" s="184">
        <f>+'[9]BULLETIN'!F$414</f>
        <v>0</v>
      </c>
      <c r="I40" s="186">
        <f>+'[9]BULLETIN'!G$414</f>
        <v>0</v>
      </c>
      <c r="J40" s="186">
        <f>+'[9]BULLETIN'!H$414</f>
        <v>0</v>
      </c>
      <c r="K40" s="186">
        <f>+'[9]BULLETIN'!I$414</f>
        <v>0</v>
      </c>
      <c r="L40" s="185"/>
      <c r="M40" s="187">
        <f>+'[9]BULLETIN'!J$414</f>
        <v>0</v>
      </c>
      <c r="N40" s="185"/>
      <c r="O40" s="184">
        <f>+'[9]BULLETIN'!K$414</f>
        <v>0</v>
      </c>
      <c r="P40" s="188"/>
      <c r="Q40" s="189">
        <f>+'[9]BULLETIN'!L$414</f>
        <v>0</v>
      </c>
      <c r="U40" s="203"/>
    </row>
    <row r="41" spans="1:21" ht="15" customHeight="1">
      <c r="A41" s="30"/>
      <c r="B41" s="217">
        <f>+'[9]BULLETIN'!A$29</f>
        <v>0</v>
      </c>
      <c r="C41" s="168"/>
      <c r="D41" s="184">
        <f>+'[9]BULLETIN'!C$415</f>
        <v>0</v>
      </c>
      <c r="E41" s="186">
        <f>+'[9]BULLETIN'!D$415</f>
        <v>0</v>
      </c>
      <c r="F41" s="186">
        <f>+'[9]BULLETIN'!E$415</f>
        <v>0</v>
      </c>
      <c r="G41" s="185"/>
      <c r="H41" s="184">
        <f>+'[9]BULLETIN'!F$415</f>
        <v>0</v>
      </c>
      <c r="I41" s="186">
        <f>+'[9]BULLETIN'!G$415</f>
        <v>0</v>
      </c>
      <c r="J41" s="186">
        <f>+'[9]BULLETIN'!H$415</f>
        <v>0</v>
      </c>
      <c r="K41" s="186">
        <f>+'[9]BULLETIN'!I$415</f>
        <v>0</v>
      </c>
      <c r="L41" s="185"/>
      <c r="M41" s="187">
        <f>+'[9]BULLETIN'!J$415</f>
        <v>0</v>
      </c>
      <c r="N41" s="185"/>
      <c r="O41" s="184">
        <f>+'[9]BULLETIN'!K$415</f>
        <v>0</v>
      </c>
      <c r="P41" s="188"/>
      <c r="Q41" s="189">
        <f>+'[9]BULLETIN'!L$415</f>
        <v>0</v>
      </c>
      <c r="U41" s="202"/>
    </row>
    <row r="42" spans="1:21" ht="15" customHeight="1" thickBot="1">
      <c r="A42" s="157"/>
      <c r="B42" s="156"/>
      <c r="C42" s="169"/>
      <c r="D42" s="170"/>
      <c r="E42" s="171"/>
      <c r="F42" s="172"/>
      <c r="G42" s="172"/>
      <c r="H42" s="173"/>
      <c r="I42" s="174"/>
      <c r="J42" s="174"/>
      <c r="K42" s="175"/>
      <c r="L42" s="175"/>
      <c r="M42" s="176"/>
      <c r="N42" s="177"/>
      <c r="O42" s="178"/>
      <c r="P42" s="179"/>
      <c r="Q42" s="180"/>
      <c r="U42" s="207"/>
    </row>
    <row r="43" spans="1:21" ht="22.5" customHeight="1" thickBot="1">
      <c r="A43" s="158" t="s">
        <v>114</v>
      </c>
      <c r="B43" s="159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  <c r="U43" s="207"/>
    </row>
    <row r="44" spans="1:21" ht="13.5" customHeight="1">
      <c r="A44" s="132" t="s">
        <v>30</v>
      </c>
      <c r="B44" s="133"/>
      <c r="C44" s="11" t="s">
        <v>115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234" t="s">
        <v>15</v>
      </c>
      <c r="Q44" s="224" t="s">
        <v>116</v>
      </c>
      <c r="R44" s="40"/>
      <c r="S44" s="40"/>
      <c r="T44" s="40"/>
      <c r="U44" s="208"/>
    </row>
    <row r="45" spans="1:21" ht="15.75" customHeight="1">
      <c r="A45" s="139"/>
      <c r="B45" s="140"/>
      <c r="C45" s="160" t="s">
        <v>117</v>
      </c>
      <c r="D45" s="161"/>
      <c r="E45" s="161"/>
      <c r="F45" s="161"/>
      <c r="G45" s="161"/>
      <c r="H45" s="161"/>
      <c r="I45" s="161"/>
      <c r="J45" s="162"/>
      <c r="K45" s="160" t="s">
        <v>61</v>
      </c>
      <c r="L45" s="161"/>
      <c r="M45" s="161"/>
      <c r="N45" s="162"/>
      <c r="O45" s="298" t="s">
        <v>152</v>
      </c>
      <c r="P45" s="327"/>
      <c r="Q45" s="299"/>
      <c r="R45" s="40"/>
      <c r="S45" s="40"/>
      <c r="T45" s="40"/>
      <c r="U45" s="208"/>
    </row>
    <row r="46" spans="1:21" ht="15.75" customHeight="1">
      <c r="A46" s="139"/>
      <c r="B46" s="140"/>
      <c r="C46" s="298" t="s">
        <v>146</v>
      </c>
      <c r="D46" s="95" t="s">
        <v>118</v>
      </c>
      <c r="E46" s="96"/>
      <c r="F46" s="96"/>
      <c r="G46" s="96"/>
      <c r="H46" s="96"/>
      <c r="I46" s="97"/>
      <c r="J46" s="298" t="s">
        <v>150</v>
      </c>
      <c r="K46" s="298" t="s">
        <v>148</v>
      </c>
      <c r="L46" s="298" t="s">
        <v>119</v>
      </c>
      <c r="M46" s="298" t="s">
        <v>120</v>
      </c>
      <c r="N46" s="298" t="s">
        <v>151</v>
      </c>
      <c r="O46" s="327"/>
      <c r="P46" s="327"/>
      <c r="Q46" s="299"/>
      <c r="R46" s="40"/>
      <c r="S46" s="40"/>
      <c r="T46" s="40"/>
      <c r="U46" s="208"/>
    </row>
    <row r="47" spans="1:21" ht="54.75" customHeight="1" thickBot="1">
      <c r="A47" s="157"/>
      <c r="B47" s="156"/>
      <c r="C47" s="259"/>
      <c r="D47" s="16" t="s">
        <v>147</v>
      </c>
      <c r="E47" s="16" t="s">
        <v>148</v>
      </c>
      <c r="F47" s="16" t="s">
        <v>121</v>
      </c>
      <c r="G47" s="16" t="s">
        <v>122</v>
      </c>
      <c r="H47" s="16" t="s">
        <v>120</v>
      </c>
      <c r="I47" s="163" t="s">
        <v>149</v>
      </c>
      <c r="J47" s="259"/>
      <c r="K47" s="259"/>
      <c r="L47" s="259"/>
      <c r="M47" s="259"/>
      <c r="N47" s="259"/>
      <c r="O47" s="259"/>
      <c r="P47" s="259"/>
      <c r="Q47" s="260"/>
      <c r="R47" s="40"/>
      <c r="S47" s="40"/>
      <c r="T47" s="40"/>
      <c r="U47" s="208"/>
    </row>
    <row r="48" spans="1:21" ht="15" customHeight="1">
      <c r="A48" s="132"/>
      <c r="B48" s="133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66"/>
      <c r="U48" s="207"/>
    </row>
    <row r="49" spans="1:21" ht="15" customHeight="1">
      <c r="A49" s="22">
        <f>+'[2]BULLETIN'!B$83</f>
        <v>2014</v>
      </c>
      <c r="B49" s="27"/>
      <c r="C49" s="184">
        <f>+'[2]BULLETIN'!C$445</f>
        <v>2549472</v>
      </c>
      <c r="D49" s="184">
        <f>+'[2]BULLETIN'!D$445</f>
        <v>5008</v>
      </c>
      <c r="E49" s="184">
        <f>+'[2]BULLETIN'!E$445</f>
        <v>5784712</v>
      </c>
      <c r="F49" s="184">
        <f>+'[2]BULLETIN'!F$445</f>
        <v>4837</v>
      </c>
      <c r="G49" s="184">
        <f>+'[2]BULLETIN'!G$445</f>
        <v>37656</v>
      </c>
      <c r="H49" s="184">
        <f>+'[2]BULLETIN'!H$445</f>
        <v>38431</v>
      </c>
      <c r="I49" s="184">
        <f>+'[2]BULLETIN'!I$445</f>
        <v>5870644</v>
      </c>
      <c r="J49" s="184">
        <f>+'[2]BULLETIN'!J$445</f>
        <v>8420116</v>
      </c>
      <c r="K49" s="184">
        <f>+'[2]BULLETIN'!K$445</f>
        <v>2739464</v>
      </c>
      <c r="L49" s="184">
        <f>+'[2]BULLETIN'!L$445</f>
        <v>79586</v>
      </c>
      <c r="M49" s="184">
        <f>+'[2]BULLETIN'!M$445</f>
        <v>135018</v>
      </c>
      <c r="N49" s="184">
        <f>+'[2]BULLETIN'!N$445</f>
        <v>2954068</v>
      </c>
      <c r="O49" s="184">
        <f>+'[2]BULLETIN'!O$445</f>
        <v>11374184</v>
      </c>
      <c r="P49" s="184">
        <f>+'[2]BULLETIN'!P$445</f>
        <v>2299025</v>
      </c>
      <c r="Q49" s="190">
        <f>+'[2]BULLETIN'!Q$445</f>
        <v>-609042</v>
      </c>
      <c r="R49" s="195"/>
      <c r="S49" s="194"/>
      <c r="T49" s="194"/>
      <c r="U49" s="207"/>
    </row>
    <row r="50" spans="1:21" ht="15" customHeight="1">
      <c r="A50" s="22">
        <f>+'[1]BULLETIN'!B$83</f>
        <v>2015</v>
      </c>
      <c r="B50" s="27"/>
      <c r="C50" s="184">
        <f>+'[1]BULLETIN'!C$445</f>
        <v>2576147</v>
      </c>
      <c r="D50" s="184">
        <f>+'[1]BULLETIN'!D$445</f>
        <v>28109</v>
      </c>
      <c r="E50" s="184">
        <f>+'[1]BULLETIN'!E$445</f>
        <v>5434039</v>
      </c>
      <c r="F50" s="184">
        <f>+'[1]BULLETIN'!F$445</f>
        <v>4837</v>
      </c>
      <c r="G50" s="184">
        <f>+'[1]BULLETIN'!G$445</f>
        <v>24504</v>
      </c>
      <c r="H50" s="184">
        <f>+'[1]BULLETIN'!H$445</f>
        <v>34997</v>
      </c>
      <c r="I50" s="184">
        <f>+'[1]BULLETIN'!I$445</f>
        <v>5526486</v>
      </c>
      <c r="J50" s="184">
        <f>+'[1]BULLETIN'!J$445</f>
        <v>8102633</v>
      </c>
      <c r="K50" s="184">
        <f>+'[1]BULLETIN'!K$445</f>
        <v>2872694</v>
      </c>
      <c r="L50" s="184">
        <f>+'[1]BULLETIN'!L$445</f>
        <v>77831</v>
      </c>
      <c r="M50" s="184">
        <f>+'[1]BULLETIN'!M$445</f>
        <v>130169</v>
      </c>
      <c r="N50" s="184">
        <f>+'[1]BULLETIN'!N$445</f>
        <v>3080694</v>
      </c>
      <c r="O50" s="184">
        <f>+'[1]BULLETIN'!O$445</f>
        <v>11183327</v>
      </c>
      <c r="P50" s="184">
        <f>+'[1]BULLETIN'!P$445</f>
        <v>2617003.31335</v>
      </c>
      <c r="Q50" s="190">
        <f>+'[1]BULLETIN'!Q$445</f>
        <v>-662312.912272</v>
      </c>
      <c r="R50" s="195"/>
      <c r="S50" s="194"/>
      <c r="T50" s="194"/>
      <c r="U50" s="207"/>
    </row>
    <row r="51" spans="1:21" ht="15" customHeight="1">
      <c r="A51" s="22">
        <f>+'[3]BULLETIN'!B$83</f>
        <v>2016</v>
      </c>
      <c r="B51" s="27"/>
      <c r="C51" s="184">
        <f>+'[3]BULLETIN'!C$445</f>
        <v>2417816</v>
      </c>
      <c r="D51" s="184">
        <f>+'[3]BULLETIN'!D$445</f>
        <v>17747</v>
      </c>
      <c r="E51" s="184">
        <f>+'[3]BULLETIN'!E$445</f>
        <v>4985966</v>
      </c>
      <c r="F51" s="184">
        <f>+'[3]BULLETIN'!F$445</f>
        <v>4837</v>
      </c>
      <c r="G51" s="184">
        <f>+'[3]BULLETIN'!G$445</f>
        <v>21871</v>
      </c>
      <c r="H51" s="184">
        <f>+'[3]BULLETIN'!H$445</f>
        <v>36197</v>
      </c>
      <c r="I51" s="184">
        <f>+'[3]BULLETIN'!I$445</f>
        <v>5066618</v>
      </c>
      <c r="J51" s="184">
        <f>+'[3]BULLETIN'!J$445</f>
        <v>7484434</v>
      </c>
      <c r="K51" s="184">
        <f>+'[3]BULLETIN'!K$445</f>
        <v>2938662</v>
      </c>
      <c r="L51" s="184">
        <f>+'[3]BULLETIN'!L$445</f>
        <v>37428</v>
      </c>
      <c r="M51" s="184">
        <f>+'[3]BULLETIN'!M$445</f>
        <v>117943</v>
      </c>
      <c r="N51" s="184">
        <f>+'[3]BULLETIN'!N$445</f>
        <v>3094033</v>
      </c>
      <c r="O51" s="184">
        <f>+'[3]BULLETIN'!O$445</f>
        <v>10578467</v>
      </c>
      <c r="P51" s="184">
        <f>+'[3]BULLETIN'!P$445</f>
        <v>3168370</v>
      </c>
      <c r="Q51" s="189">
        <f>+'[3]BULLETIN'!Q$445</f>
        <v>-831122</v>
      </c>
      <c r="R51" s="195"/>
      <c r="S51" s="194"/>
      <c r="T51" s="194"/>
      <c r="U51" s="207"/>
    </row>
    <row r="52" spans="1:21" ht="15" customHeight="1">
      <c r="A52" s="22">
        <f>+'[5]BULLETIN'!B$83</f>
        <v>2017</v>
      </c>
      <c r="B52" s="27"/>
      <c r="C52" s="184">
        <f>+'[5]BULLETIN'!C$445</f>
        <v>2421082</v>
      </c>
      <c r="D52" s="184">
        <f>+'[5]BULLETIN'!D$445</f>
        <v>11813</v>
      </c>
      <c r="E52" s="184">
        <f>+'[5]BULLETIN'!E$445</f>
        <v>4944884</v>
      </c>
      <c r="F52" s="184">
        <f>+'[5]BULLETIN'!F$445</f>
        <v>4837</v>
      </c>
      <c r="G52" s="184">
        <f>+'[5]BULLETIN'!G$445</f>
        <v>23208</v>
      </c>
      <c r="H52" s="184">
        <f>+'[5]BULLETIN'!H$445</f>
        <v>34571</v>
      </c>
      <c r="I52" s="184">
        <f>+'[5]BULLETIN'!I$445</f>
        <v>5019313</v>
      </c>
      <c r="J52" s="184">
        <f>+'[5]BULLETIN'!J$445</f>
        <v>7440395</v>
      </c>
      <c r="K52" s="184">
        <f>+'[5]BULLETIN'!K$445</f>
        <v>2934166</v>
      </c>
      <c r="L52" s="184">
        <f>+'[5]BULLETIN'!L$445</f>
        <v>38867</v>
      </c>
      <c r="M52" s="184">
        <f>+'[5]BULLETIN'!M$445</f>
        <v>105240</v>
      </c>
      <c r="N52" s="184">
        <f>+'[5]BULLETIN'!N$445</f>
        <v>3078273</v>
      </c>
      <c r="O52" s="184">
        <f>+'[5]BULLETIN'!O$445</f>
        <v>10518668</v>
      </c>
      <c r="P52" s="184">
        <f>+'[5]BULLETIN'!P$445</f>
        <v>3383789.6300299997</v>
      </c>
      <c r="Q52" s="189">
        <f>+'[5]BULLETIN'!Q$445</f>
        <v>-937514.875544655</v>
      </c>
      <c r="R52" s="195"/>
      <c r="S52" s="194"/>
      <c r="T52" s="194"/>
      <c r="U52" s="207"/>
    </row>
    <row r="53" spans="1:21" ht="15" customHeight="1">
      <c r="A53" s="22">
        <f>+'[6]BULLETIN'!$B$83</f>
        <v>2018</v>
      </c>
      <c r="B53" s="27"/>
      <c r="C53" s="184">
        <f>+'[6]BULLETIN'!C$445</f>
        <v>2619951</v>
      </c>
      <c r="D53" s="184">
        <f>+'[6]BULLETIN'!D$445</f>
        <v>9768</v>
      </c>
      <c r="E53" s="184">
        <f>+'[6]BULLETIN'!E$445</f>
        <v>5287219</v>
      </c>
      <c r="F53" s="184">
        <f>+'[6]BULLETIN'!F$445</f>
        <v>4837</v>
      </c>
      <c r="G53" s="184">
        <f>+'[6]BULLETIN'!G$445</f>
        <v>38280</v>
      </c>
      <c r="H53" s="184">
        <f>+'[6]BULLETIN'!H$445</f>
        <v>22856</v>
      </c>
      <c r="I53" s="184">
        <f>+'[6]BULLETIN'!I$445</f>
        <v>5362960</v>
      </c>
      <c r="J53" s="184">
        <f>+'[6]BULLETIN'!J$445</f>
        <v>7982911</v>
      </c>
      <c r="K53" s="184">
        <f>+'[6]BULLETIN'!K$445</f>
        <v>3274344</v>
      </c>
      <c r="L53" s="184">
        <f>+'[6]BULLETIN'!L$445</f>
        <v>32514</v>
      </c>
      <c r="M53" s="184">
        <f>+'[6]BULLETIN'!M$445</f>
        <v>101238</v>
      </c>
      <c r="N53" s="184">
        <f>+'[6]BULLETIN'!N$445</f>
        <v>3408096</v>
      </c>
      <c r="O53" s="191">
        <f>+'[6]BULLETIN'!O$445</f>
        <v>11391007</v>
      </c>
      <c r="P53" s="191">
        <f>+'[6]BULLETIN'!P$445</f>
        <v>3550342.187744</v>
      </c>
      <c r="Q53" s="189">
        <f>+'[6]BULLETIN'!Q$445</f>
        <v>-818897.2811346188</v>
      </c>
      <c r="R53" s="195"/>
      <c r="S53" s="194"/>
      <c r="T53" s="194"/>
      <c r="U53" s="207"/>
    </row>
    <row r="54" spans="1:21" ht="15" customHeight="1">
      <c r="A54" s="22">
        <f>+'[7]BULLETIN'!$B$83</f>
        <v>2019</v>
      </c>
      <c r="B54" s="27"/>
      <c r="C54" s="184">
        <f>+'[7]BULLETIN'!C$445</f>
        <v>2841725</v>
      </c>
      <c r="D54" s="184">
        <f>+'[7]BULLETIN'!D$445</f>
        <v>9319</v>
      </c>
      <c r="E54" s="184">
        <f>+'[7]BULLETIN'!E$445</f>
        <v>5771820</v>
      </c>
      <c r="F54" s="184">
        <f>+'[7]BULLETIN'!F$445</f>
        <v>4837</v>
      </c>
      <c r="G54" s="184">
        <f>+'[7]BULLETIN'!G$445</f>
        <v>36692</v>
      </c>
      <c r="H54" s="184">
        <f>+'[7]BULLETIN'!H$445</f>
        <v>39650</v>
      </c>
      <c r="I54" s="184">
        <f>+'[7]BULLETIN'!I$445</f>
        <v>5862318</v>
      </c>
      <c r="J54" s="184">
        <f>+'[7]BULLETIN'!J$445</f>
        <v>8704043</v>
      </c>
      <c r="K54" s="184">
        <f>+'[7]BULLETIN'!K$445</f>
        <v>3315260</v>
      </c>
      <c r="L54" s="184">
        <f>+'[7]BULLETIN'!L$445</f>
        <v>33161</v>
      </c>
      <c r="M54" s="184">
        <f>+'[7]BULLETIN'!M$445</f>
        <v>110312</v>
      </c>
      <c r="N54" s="184">
        <f>+'[7]BULLETIN'!N$445</f>
        <v>3458733</v>
      </c>
      <c r="O54" s="191">
        <f>+'[7]BULLETIN'!O$445</f>
        <v>12162776</v>
      </c>
      <c r="P54" s="191">
        <f>+'[7]BULLETIN'!P$445</f>
        <v>3791540.089118</v>
      </c>
      <c r="Q54" s="189">
        <f>+'[7]BULLETIN'!Q$445</f>
        <v>-871504.0814732832</v>
      </c>
      <c r="R54" s="195"/>
      <c r="S54" s="194"/>
      <c r="T54" s="194"/>
      <c r="U54" s="207"/>
    </row>
    <row r="55" spans="1:21" ht="15" customHeight="1">
      <c r="A55" s="22">
        <f>+'[4]BULLETIN'!$B$83</f>
        <v>2020</v>
      </c>
      <c r="B55" s="27"/>
      <c r="C55" s="184">
        <f>+'[4]BULLETIN'!C$445</f>
        <v>3147719</v>
      </c>
      <c r="D55" s="184">
        <f>+'[4]BULLETIN'!D$445</f>
        <v>167347.521762</v>
      </c>
      <c r="E55" s="184">
        <f>+'[4]BULLETIN'!E$445</f>
        <v>6207350</v>
      </c>
      <c r="F55" s="184">
        <f>+'[4]BULLETIN'!F$445</f>
        <v>4837</v>
      </c>
      <c r="G55" s="184">
        <f>+'[4]BULLETIN'!G$445</f>
        <v>38411</v>
      </c>
      <c r="H55" s="184">
        <f>+'[4]BULLETIN'!H$445</f>
        <v>46962</v>
      </c>
      <c r="I55" s="184">
        <f>+'[4]BULLETIN'!I$445</f>
        <v>6464907.521762</v>
      </c>
      <c r="J55" s="184">
        <f>+'[4]BULLETIN'!J$445</f>
        <v>9612626.521762</v>
      </c>
      <c r="K55" s="184">
        <f>+'[4]BULLETIN'!K$445</f>
        <v>3831086</v>
      </c>
      <c r="L55" s="184">
        <f>+'[4]BULLETIN'!L$445</f>
        <v>34758</v>
      </c>
      <c r="M55" s="184">
        <f>+'[4]BULLETIN'!M$445</f>
        <v>114995</v>
      </c>
      <c r="N55" s="184">
        <f>+'[4]BULLETIN'!N$445</f>
        <v>3980839</v>
      </c>
      <c r="O55" s="191">
        <f>+'[4]BULLETIN'!O$445</f>
        <v>13593465.521762</v>
      </c>
      <c r="P55" s="191">
        <f>+'[4]BULLETIN'!P$445</f>
        <v>4125825.269961</v>
      </c>
      <c r="Q55" s="189">
        <f>+'[4]BULLETIN'!Q$445</f>
        <v>-873650.1926884196</v>
      </c>
      <c r="R55" s="195"/>
      <c r="S55" s="194"/>
      <c r="T55" s="194"/>
      <c r="U55" s="207"/>
    </row>
    <row r="56" spans="1:21" ht="15" customHeight="1">
      <c r="A56" s="22">
        <f>+'[8]BULLETIN'!$B$83</f>
        <v>2021</v>
      </c>
      <c r="B56" s="27"/>
      <c r="C56" s="184">
        <f>+'[8]BULLETIN'!C$445</f>
        <v>1935266</v>
      </c>
      <c r="D56" s="184">
        <f>+'[8]BULLETIN'!D$445</f>
        <v>201293.376427</v>
      </c>
      <c r="E56" s="184">
        <f>+'[8]BULLETIN'!E$445</f>
        <v>7151039</v>
      </c>
      <c r="F56" s="184">
        <f>+'[8]BULLETIN'!F$445</f>
        <v>4837</v>
      </c>
      <c r="G56" s="184">
        <f>+'[8]BULLETIN'!G$445</f>
        <v>43541</v>
      </c>
      <c r="H56" s="184">
        <f>+'[8]BULLETIN'!H$445</f>
        <v>56975</v>
      </c>
      <c r="I56" s="184">
        <f>+'[8]BULLETIN'!I$445</f>
        <v>7457685.376427</v>
      </c>
      <c r="J56" s="184">
        <f>+'[8]BULLETIN'!J$445</f>
        <v>9392951.376427</v>
      </c>
      <c r="K56" s="184">
        <f>+'[8]BULLETIN'!K$445</f>
        <v>3989102</v>
      </c>
      <c r="L56" s="184">
        <f>+'[8]BULLETIN'!L$445</f>
        <v>39382</v>
      </c>
      <c r="M56" s="184">
        <f>+'[8]BULLETIN'!M$445</f>
        <v>121636</v>
      </c>
      <c r="N56" s="184">
        <f>+'[8]BULLETIN'!N$445</f>
        <v>4150120</v>
      </c>
      <c r="O56" s="191">
        <f>+'[8]BULLETIN'!O$445</f>
        <v>13543071.376427</v>
      </c>
      <c r="P56" s="191">
        <f>+'[8]BULLETIN'!P$445</f>
        <v>4443243.445514999</v>
      </c>
      <c r="Q56" s="189">
        <f>+'[8]BULLETIN'!Q$445</f>
        <v>-2518871.4210165734</v>
      </c>
      <c r="R56" s="195"/>
      <c r="S56" s="194"/>
      <c r="T56" s="194"/>
      <c r="U56" s="207"/>
    </row>
    <row r="57" spans="1:21" ht="15" customHeight="1">
      <c r="A57" s="22">
        <f>+'[10]BULLETIN'!$B$83</f>
        <v>2022</v>
      </c>
      <c r="B57" s="27"/>
      <c r="C57" s="184">
        <f>+'[10]BULLETIN'!C$445</f>
        <v>3839776</v>
      </c>
      <c r="D57" s="184">
        <f>+'[10]BULLETIN'!D$445</f>
        <v>264133.924304</v>
      </c>
      <c r="E57" s="184">
        <f>+'[10]BULLETIN'!E$445</f>
        <v>8483233</v>
      </c>
      <c r="F57" s="184">
        <f>+'[10]BULLETIN'!F$445</f>
        <v>4837</v>
      </c>
      <c r="G57" s="184">
        <f>+'[10]BULLETIN'!G$445</f>
        <v>47886</v>
      </c>
      <c r="H57" s="184">
        <f>+'[10]BULLETIN'!H$445</f>
        <v>3543</v>
      </c>
      <c r="I57" s="184">
        <f>+'[10]BULLETIN'!I$445</f>
        <v>8803632.924304</v>
      </c>
      <c r="J57" s="184">
        <f>+'[10]BULLETIN'!J$445</f>
        <v>12643408.924304</v>
      </c>
      <c r="K57" s="184">
        <f>+'[10]BULLETIN'!K$445</f>
        <v>4491650</v>
      </c>
      <c r="L57" s="184">
        <f>+'[10]BULLETIN'!L$445</f>
        <v>41525</v>
      </c>
      <c r="M57" s="184">
        <f>+'[10]BULLETIN'!M$445</f>
        <v>-2421</v>
      </c>
      <c r="N57" s="184">
        <f>+'[10]BULLETIN'!N$445</f>
        <v>4530754</v>
      </c>
      <c r="O57" s="191">
        <f>+'[10]BULLETIN'!O$445</f>
        <v>17174162.924304</v>
      </c>
      <c r="P57" s="191">
        <f>+'[10]BULLETIN'!P$445</f>
        <v>4780871.289969</v>
      </c>
      <c r="Q57" s="189">
        <f>+'[10]BULLETIN'!Q$445</f>
        <v>-566648.86329951</v>
      </c>
      <c r="R57" s="195"/>
      <c r="S57" s="194"/>
      <c r="T57" s="194"/>
      <c r="U57" s="207"/>
    </row>
    <row r="58" spans="1:21" ht="15" customHeight="1">
      <c r="A58" s="28"/>
      <c r="B58" s="32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91"/>
      <c r="P58" s="191"/>
      <c r="Q58" s="192"/>
      <c r="R58" s="195"/>
      <c r="S58" s="194"/>
      <c r="T58" s="194"/>
      <c r="U58" s="207"/>
    </row>
    <row r="59" spans="1:21" ht="15" customHeight="1">
      <c r="A59" s="30">
        <f>+'[8]BULLETIN'!$B$18</f>
        <v>2021</v>
      </c>
      <c r="B59" s="31" t="str">
        <f>+'[8]BULLETIN'!A$20</f>
        <v>MARS</v>
      </c>
      <c r="C59" s="184">
        <f>+'[8]BULLETIN'!C$436</f>
        <v>3065645</v>
      </c>
      <c r="D59" s="184">
        <f>+'[8]BULLETIN'!D$436</f>
        <v>52935</v>
      </c>
      <c r="E59" s="184">
        <f>+'[8]BULLETIN'!E$436</f>
        <v>6219394</v>
      </c>
      <c r="F59" s="184">
        <f>+'[8]BULLETIN'!F$436</f>
        <v>4837</v>
      </c>
      <c r="G59" s="184">
        <f>+'[8]BULLETIN'!G$436</f>
        <v>39181</v>
      </c>
      <c r="H59" s="184">
        <f>+'[8]BULLETIN'!H$436</f>
        <v>42282</v>
      </c>
      <c r="I59" s="184">
        <f>+'[8]BULLETIN'!I$436</f>
        <v>6358629</v>
      </c>
      <c r="J59" s="184">
        <f>+'[8]BULLETIN'!J$436</f>
        <v>9424274</v>
      </c>
      <c r="K59" s="184">
        <f>+'[8]BULLETIN'!K$436</f>
        <v>3947828</v>
      </c>
      <c r="L59" s="184">
        <f>+'[8]BULLETIN'!L$436</f>
        <v>35132</v>
      </c>
      <c r="M59" s="184">
        <f>+'[8]BULLETIN'!M$436</f>
        <v>123337</v>
      </c>
      <c r="N59" s="184">
        <f>+'[8]BULLETIN'!N$436</f>
        <v>4106297</v>
      </c>
      <c r="O59" s="191">
        <f>+'[8]BULLETIN'!O$436</f>
        <v>13530571</v>
      </c>
      <c r="P59" s="191">
        <f>+'[8]BULLETIN'!P$436</f>
        <v>4271561.346958</v>
      </c>
      <c r="Q59" s="189">
        <f>+'[8]BULLETIN'!Q$436</f>
        <v>-1257217.9893295823</v>
      </c>
      <c r="R59" s="195"/>
      <c r="S59" s="194"/>
      <c r="T59" s="194"/>
      <c r="U59" s="207"/>
    </row>
    <row r="60" spans="1:21" ht="15" customHeight="1">
      <c r="A60" s="30"/>
      <c r="B60" s="31" t="str">
        <f>+'[8]BULLETIN'!A$23</f>
        <v>JUIN</v>
      </c>
      <c r="C60" s="184">
        <f>+'[8]BULLETIN'!C$439</f>
        <v>3142530</v>
      </c>
      <c r="D60" s="184">
        <f>+'[8]BULLETIN'!D$439</f>
        <v>199206.112413</v>
      </c>
      <c r="E60" s="184">
        <f>+'[8]BULLETIN'!E$439</f>
        <v>6715690</v>
      </c>
      <c r="F60" s="184">
        <f>+'[8]BULLETIN'!F$439</f>
        <v>4837</v>
      </c>
      <c r="G60" s="184">
        <f>+'[8]BULLETIN'!G$439</f>
        <v>39946</v>
      </c>
      <c r="H60" s="184">
        <f>+'[8]BULLETIN'!H$439</f>
        <v>49568</v>
      </c>
      <c r="I60" s="184">
        <f>+'[8]BULLETIN'!I$439</f>
        <v>7009247.112413</v>
      </c>
      <c r="J60" s="184">
        <f>+'[8]BULLETIN'!J$439</f>
        <v>10151777.112413</v>
      </c>
      <c r="K60" s="184">
        <f>+'[8]BULLETIN'!K$439</f>
        <v>3954341</v>
      </c>
      <c r="L60" s="184">
        <f>+'[8]BULLETIN'!L$439</f>
        <v>35330</v>
      </c>
      <c r="M60" s="184">
        <f>+'[8]BULLETIN'!M$439</f>
        <v>126266</v>
      </c>
      <c r="N60" s="184">
        <f>+'[8]BULLETIN'!N$439</f>
        <v>4115937</v>
      </c>
      <c r="O60" s="191">
        <f>+'[8]BULLETIN'!O$439</f>
        <v>14267714.112413</v>
      </c>
      <c r="P60" s="191">
        <f>+'[8]BULLETIN'!P$439</f>
        <v>4300499.632096</v>
      </c>
      <c r="Q60" s="189">
        <f>+'[8]BULLETIN'!Q$439</f>
        <v>-1189736.367968922</v>
      </c>
      <c r="R60" s="195"/>
      <c r="S60" s="194"/>
      <c r="T60" s="194"/>
      <c r="U60" s="207"/>
    </row>
    <row r="61" spans="1:21" ht="15" customHeight="1">
      <c r="A61" s="30"/>
      <c r="B61" s="31" t="str">
        <f>+'[8]BULLETIN'!A$26</f>
        <v>SEPT</v>
      </c>
      <c r="C61" s="184">
        <f>+'[8]BULLETIN'!C$442</f>
        <v>3223546</v>
      </c>
      <c r="D61" s="184">
        <f>+'[8]BULLETIN'!D$442</f>
        <v>196388.725339</v>
      </c>
      <c r="E61" s="184">
        <f>+'[8]BULLETIN'!E$442</f>
        <v>6644612</v>
      </c>
      <c r="F61" s="184">
        <f>+'[8]BULLETIN'!F$442</f>
        <v>4837</v>
      </c>
      <c r="G61" s="184">
        <f>+'[8]BULLETIN'!G$442</f>
        <v>46657</v>
      </c>
      <c r="H61" s="184">
        <f>+'[8]BULLETIN'!H$442</f>
        <v>47655</v>
      </c>
      <c r="I61" s="184">
        <f>+'[8]BULLETIN'!I$442</f>
        <v>6940149.725339</v>
      </c>
      <c r="J61" s="184">
        <f>+'[8]BULLETIN'!J$442</f>
        <v>10163695.725339</v>
      </c>
      <c r="K61" s="184">
        <f>+'[8]BULLETIN'!K$442</f>
        <v>4048186</v>
      </c>
      <c r="L61" s="184">
        <f>+'[8]BULLETIN'!L$442</f>
        <v>41175</v>
      </c>
      <c r="M61" s="184">
        <f>+'[8]BULLETIN'!M$442</f>
        <v>121810</v>
      </c>
      <c r="N61" s="184">
        <f>+'[8]BULLETIN'!N$442</f>
        <v>4211171</v>
      </c>
      <c r="O61" s="191">
        <f>+'[8]BULLETIN'!O$442</f>
        <v>14374866.725339</v>
      </c>
      <c r="P61" s="191">
        <f>+'[8]BULLETIN'!P$442</f>
        <v>4400717.590479</v>
      </c>
      <c r="Q61" s="189">
        <f>+'[8]BULLETIN'!Q$442</f>
        <v>-1456366.3512929</v>
      </c>
      <c r="R61" s="195"/>
      <c r="S61" s="194"/>
      <c r="T61" s="194"/>
      <c r="U61" s="207"/>
    </row>
    <row r="62" spans="1:21" ht="15" customHeight="1">
      <c r="A62" s="30"/>
      <c r="B62" s="31" t="str">
        <f>+'[8]BULLETIN'!A$29</f>
        <v>DEC</v>
      </c>
      <c r="C62" s="184">
        <f>+'[8]BULLETIN'!C$445</f>
        <v>1935266</v>
      </c>
      <c r="D62" s="184">
        <f>+'[8]BULLETIN'!D$445</f>
        <v>201293.376427</v>
      </c>
      <c r="E62" s="184">
        <f>+'[8]BULLETIN'!E$445</f>
        <v>7151039</v>
      </c>
      <c r="F62" s="184">
        <f>+'[8]BULLETIN'!F$445</f>
        <v>4837</v>
      </c>
      <c r="G62" s="184">
        <f>+'[8]BULLETIN'!G$445</f>
        <v>43541</v>
      </c>
      <c r="H62" s="184">
        <f>+'[8]BULLETIN'!H$445</f>
        <v>56975</v>
      </c>
      <c r="I62" s="184">
        <f>+'[8]BULLETIN'!I$445</f>
        <v>7457685.376427</v>
      </c>
      <c r="J62" s="184">
        <f>+'[8]BULLETIN'!J$445</f>
        <v>9392951.376427</v>
      </c>
      <c r="K62" s="184">
        <f>+'[8]BULLETIN'!K$445</f>
        <v>3989102</v>
      </c>
      <c r="L62" s="184">
        <f>+'[8]BULLETIN'!L$445</f>
        <v>39382</v>
      </c>
      <c r="M62" s="184">
        <f>+'[8]BULLETIN'!M$445</f>
        <v>121636</v>
      </c>
      <c r="N62" s="184">
        <f>+'[8]BULLETIN'!N$445</f>
        <v>4150120</v>
      </c>
      <c r="O62" s="191">
        <f>+'[8]BULLETIN'!O$445</f>
        <v>13543071.376427</v>
      </c>
      <c r="P62" s="191">
        <f>+'[8]BULLETIN'!P$445</f>
        <v>4443243.445514999</v>
      </c>
      <c r="Q62" s="189">
        <f>+'[8]BULLETIN'!Q$445</f>
        <v>-2518871.4210165734</v>
      </c>
      <c r="R62" s="195"/>
      <c r="S62" s="194"/>
      <c r="T62" s="194"/>
      <c r="U62" s="207"/>
    </row>
    <row r="63" spans="1:21" ht="15" customHeight="1">
      <c r="A63" s="30"/>
      <c r="B63" s="31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91"/>
      <c r="P63" s="191"/>
      <c r="Q63" s="189"/>
      <c r="R63" s="195"/>
      <c r="S63" s="194"/>
      <c r="T63" s="194"/>
      <c r="U63" s="207"/>
    </row>
    <row r="64" spans="1:21" ht="15" customHeight="1">
      <c r="A64" s="30">
        <f>+'[10]BULLETIN'!$B$18</f>
        <v>2022</v>
      </c>
      <c r="B64" s="31" t="str">
        <f>+'[10]BULLETIN'!A$20</f>
        <v>MARS</v>
      </c>
      <c r="C64" s="184">
        <f>+'[10]BULLETIN'!C$436</f>
        <v>3548370</v>
      </c>
      <c r="D64" s="184">
        <f>+'[10]BULLETIN'!D$436</f>
        <v>205947.291405</v>
      </c>
      <c r="E64" s="184">
        <f>+'[10]BULLETIN'!E$436</f>
        <v>7139106</v>
      </c>
      <c r="F64" s="184">
        <f>+'[10]BULLETIN'!F$436</f>
        <v>4837</v>
      </c>
      <c r="G64" s="184">
        <f>+'[10]BULLETIN'!G$436</f>
        <v>46199</v>
      </c>
      <c r="H64" s="184">
        <f>+'[10]BULLETIN'!H$436</f>
        <v>52306</v>
      </c>
      <c r="I64" s="184">
        <f>+'[10]BULLETIN'!I$436</f>
        <v>7448395.291405</v>
      </c>
      <c r="J64" s="184">
        <f>+'[10]BULLETIN'!J$436</f>
        <v>10996765.291405</v>
      </c>
      <c r="K64" s="184">
        <f>+'[10]BULLETIN'!K$436</f>
        <v>4133373</v>
      </c>
      <c r="L64" s="184">
        <f>+'[10]BULLETIN'!L$436</f>
        <v>40174</v>
      </c>
      <c r="M64" s="184">
        <f>+'[10]BULLETIN'!M$436</f>
        <v>130729</v>
      </c>
      <c r="N64" s="184">
        <f>+'[10]BULLETIN'!N$436</f>
        <v>4304276</v>
      </c>
      <c r="O64" s="191">
        <f>+'[10]BULLETIN'!O$436</f>
        <v>15301041.291405</v>
      </c>
      <c r="P64" s="191">
        <f>+'[10]BULLETIN'!P$436</f>
        <v>4744604.874399</v>
      </c>
      <c r="Q64" s="189">
        <f>+'[10]BULLETIN'!Q$436</f>
        <v>-925762.420363</v>
      </c>
      <c r="R64" s="195"/>
      <c r="S64" s="194"/>
      <c r="T64" s="194"/>
      <c r="U64" s="207"/>
    </row>
    <row r="65" spans="1:21" ht="15" customHeight="1">
      <c r="A65" s="30"/>
      <c r="B65" s="31" t="str">
        <f>+'[10]BULLETIN'!A$23</f>
        <v>JUIN</v>
      </c>
      <c r="C65" s="184">
        <f>+'[10]BULLETIN'!C$439</f>
        <v>3597173</v>
      </c>
      <c r="D65" s="184">
        <f>+'[10]BULLETIN'!D$439</f>
        <v>236517.383179</v>
      </c>
      <c r="E65" s="184">
        <f>+'[10]BULLETIN'!E$439</f>
        <v>7322364</v>
      </c>
      <c r="F65" s="184">
        <f>+'[10]BULLETIN'!F$439</f>
        <v>4837</v>
      </c>
      <c r="G65" s="184">
        <f>+'[10]BULLETIN'!G$439</f>
        <v>48200</v>
      </c>
      <c r="H65" s="184">
        <f>+'[10]BULLETIN'!H$439</f>
        <v>55563</v>
      </c>
      <c r="I65" s="184">
        <f>+'[10]BULLETIN'!I$439</f>
        <v>7667481.383179</v>
      </c>
      <c r="J65" s="184">
        <f>+'[10]BULLETIN'!J$439</f>
        <v>11264654.383179</v>
      </c>
      <c r="K65" s="184">
        <f>+'[10]BULLETIN'!K$439</f>
        <v>4204866</v>
      </c>
      <c r="L65" s="184">
        <f>+'[10]BULLETIN'!L$439</f>
        <v>40979</v>
      </c>
      <c r="M65" s="184">
        <f>+'[10]BULLETIN'!M$439</f>
        <v>133687</v>
      </c>
      <c r="N65" s="184">
        <f>+'[10]BULLETIN'!N$439</f>
        <v>4379532</v>
      </c>
      <c r="O65" s="191">
        <f>+'[10]BULLETIN'!O$439</f>
        <v>15644186.383179</v>
      </c>
      <c r="P65" s="191">
        <f>+'[10]BULLETIN'!P$439</f>
        <v>4724584.685973</v>
      </c>
      <c r="Q65" s="189">
        <f>+'[10]BULLETIN'!Q$439</f>
        <v>-859590.0679761786</v>
      </c>
      <c r="R65" s="195"/>
      <c r="S65" s="194"/>
      <c r="T65" s="194"/>
      <c r="U65" s="207"/>
    </row>
    <row r="66" spans="1:21" ht="15" customHeight="1">
      <c r="A66" s="30"/>
      <c r="B66" s="31" t="str">
        <f>+'[10]BULLETIN'!A$26</f>
        <v>SEPT</v>
      </c>
      <c r="C66" s="184">
        <f>+'[10]BULLETIN'!C$442</f>
        <v>3681805</v>
      </c>
      <c r="D66" s="184">
        <f>+'[10]BULLETIN'!D$442</f>
        <v>247757.833179</v>
      </c>
      <c r="E66" s="184">
        <f>+'[10]BULLETIN'!E$442</f>
        <v>7833248</v>
      </c>
      <c r="F66" s="184">
        <f>+'[10]BULLETIN'!F$442</f>
        <v>4837</v>
      </c>
      <c r="G66" s="184">
        <f>+'[10]BULLETIN'!G$442</f>
        <v>47600</v>
      </c>
      <c r="H66" s="184">
        <f>+'[10]BULLETIN'!H$442</f>
        <v>2942</v>
      </c>
      <c r="I66" s="184">
        <f>+'[10]BULLETIN'!I$442</f>
        <v>8136384.833179</v>
      </c>
      <c r="J66" s="184">
        <f>+'[10]BULLETIN'!J$442</f>
        <v>11818189.833179</v>
      </c>
      <c r="K66" s="184">
        <f>+'[10]BULLETIN'!K$442</f>
        <v>4298044</v>
      </c>
      <c r="L66" s="184">
        <f>+'[10]BULLETIN'!L$442</f>
        <v>41124</v>
      </c>
      <c r="M66" s="184">
        <f>+'[10]BULLETIN'!M$442</f>
        <v>-1638</v>
      </c>
      <c r="N66" s="184">
        <f>+'[10]BULLETIN'!N$442</f>
        <v>4337530</v>
      </c>
      <c r="O66" s="191">
        <f>+'[10]BULLETIN'!O$442</f>
        <v>16155719.833179</v>
      </c>
      <c r="P66" s="191">
        <f>+'[10]BULLETIN'!P$442</f>
        <v>4852592.3871720005</v>
      </c>
      <c r="Q66" s="189">
        <f>+'[10]BULLETIN'!Q$442</f>
        <v>-769768.5411839999</v>
      </c>
      <c r="R66" s="195"/>
      <c r="S66" s="194"/>
      <c r="T66" s="194"/>
      <c r="U66" s="207"/>
    </row>
    <row r="67" spans="1:21" ht="15" customHeight="1">
      <c r="A67" s="30"/>
      <c r="B67" s="31" t="str">
        <f>+'[10]BULLETIN'!A$29</f>
        <v>DEC</v>
      </c>
      <c r="C67" s="184">
        <f>+'[10]BULLETIN'!C$445</f>
        <v>3839776</v>
      </c>
      <c r="D67" s="184">
        <f>+'[10]BULLETIN'!D$445</f>
        <v>264133.924304</v>
      </c>
      <c r="E67" s="184">
        <f>+'[10]BULLETIN'!E$445</f>
        <v>8483233</v>
      </c>
      <c r="F67" s="184">
        <f>+'[10]BULLETIN'!F$445</f>
        <v>4837</v>
      </c>
      <c r="G67" s="184">
        <f>+'[10]BULLETIN'!G$445</f>
        <v>47886</v>
      </c>
      <c r="H67" s="184">
        <f>+'[10]BULLETIN'!H$445</f>
        <v>3543</v>
      </c>
      <c r="I67" s="184">
        <f>+'[10]BULLETIN'!I$445</f>
        <v>8803632.924304</v>
      </c>
      <c r="J67" s="184">
        <f>+'[10]BULLETIN'!J$445</f>
        <v>12643408.924304</v>
      </c>
      <c r="K67" s="184">
        <f>+'[10]BULLETIN'!K$445</f>
        <v>4491650</v>
      </c>
      <c r="L67" s="184">
        <f>+'[10]BULLETIN'!L$445</f>
        <v>41525</v>
      </c>
      <c r="M67" s="184">
        <f>+'[10]BULLETIN'!M$445</f>
        <v>-2421</v>
      </c>
      <c r="N67" s="184">
        <f>+'[10]BULLETIN'!N$445</f>
        <v>4530754</v>
      </c>
      <c r="O67" s="191">
        <f>+'[10]BULLETIN'!O$445</f>
        <v>17174162.924304</v>
      </c>
      <c r="P67" s="191">
        <f>+'[10]BULLETIN'!P$445</f>
        <v>4780871.289969</v>
      </c>
      <c r="Q67" s="189">
        <f>+'[10]BULLETIN'!Q$445</f>
        <v>-566648.86329951</v>
      </c>
      <c r="R67" s="195"/>
      <c r="S67" s="194"/>
      <c r="T67" s="194"/>
      <c r="U67" s="207"/>
    </row>
    <row r="68" spans="1:21" ht="15" customHeight="1">
      <c r="A68" s="30"/>
      <c r="B68" s="31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91"/>
      <c r="P68" s="191"/>
      <c r="Q68" s="189"/>
      <c r="R68" s="195"/>
      <c r="S68" s="194"/>
      <c r="T68" s="194"/>
      <c r="U68" s="207"/>
    </row>
    <row r="69" spans="1:21" ht="12.75">
      <c r="A69" s="216">
        <f>+'[9]BULLETIN'!$B$18</f>
        <v>2023</v>
      </c>
      <c r="B69" s="217" t="str">
        <f>+'[9]BULLETIN'!A$18</f>
        <v>JAN</v>
      </c>
      <c r="C69" s="184">
        <f>+'[9]BULLETIN'!C$434</f>
        <v>3697858</v>
      </c>
      <c r="D69" s="184">
        <f>+'[9]BULLETIN'!D$434</f>
        <v>287376.95197399997</v>
      </c>
      <c r="E69" s="184">
        <f>+'[9]BULLETIN'!E$434</f>
        <v>8807050</v>
      </c>
      <c r="F69" s="184">
        <f>+'[9]BULLETIN'!F$434</f>
        <v>4837</v>
      </c>
      <c r="G69" s="184">
        <f>+'[9]BULLETIN'!G$434</f>
        <v>47886</v>
      </c>
      <c r="H69" s="184">
        <f>+'[9]BULLETIN'!H$434</f>
        <v>3653</v>
      </c>
      <c r="I69" s="184">
        <f>+'[9]BULLETIN'!I$434</f>
        <v>9150802.951974</v>
      </c>
      <c r="J69" s="184">
        <f>+'[9]BULLETIN'!J$434</f>
        <v>12848660.951974</v>
      </c>
      <c r="K69" s="184">
        <f>+'[9]BULLETIN'!K$434</f>
        <v>4415833</v>
      </c>
      <c r="L69" s="184">
        <f>+'[9]BULLETIN'!L$434</f>
        <v>41525</v>
      </c>
      <c r="M69" s="184">
        <f>+'[9]BULLETIN'!M$434</f>
        <v>-982</v>
      </c>
      <c r="N69" s="184">
        <f>+'[9]BULLETIN'!N$434</f>
        <v>4456376</v>
      </c>
      <c r="O69" s="191">
        <f>+'[9]BULLETIN'!O$434</f>
        <v>17305036.951974</v>
      </c>
      <c r="P69" s="191">
        <f>+'[9]BULLETIN'!P$434</f>
        <v>5095344.794132</v>
      </c>
      <c r="Q69" s="189">
        <f>+'[9]BULLETIN'!Q$434</f>
        <v>-929569.9887655112</v>
      </c>
      <c r="R69" s="195"/>
      <c r="S69" s="194"/>
      <c r="T69" s="194"/>
      <c r="U69" s="202"/>
    </row>
    <row r="70" spans="1:21" ht="15" customHeight="1">
      <c r="A70" s="30"/>
      <c r="B70" s="217" t="str">
        <f>+'[9]BULLETIN'!A$19</f>
        <v>FEV</v>
      </c>
      <c r="C70" s="184">
        <f>+'[9]BULLETIN'!C$435</f>
        <v>3622002</v>
      </c>
      <c r="D70" s="184">
        <f>+'[9]BULLETIN'!D$435</f>
        <v>301013.141512</v>
      </c>
      <c r="E70" s="184">
        <f>+'[9]BULLETIN'!E$435</f>
        <v>8879301</v>
      </c>
      <c r="F70" s="184">
        <f>+'[9]BULLETIN'!F$435</f>
        <v>4837</v>
      </c>
      <c r="G70" s="184">
        <f>+'[9]BULLETIN'!G$435</f>
        <v>47886</v>
      </c>
      <c r="H70" s="184">
        <f>+'[9]BULLETIN'!H$435</f>
        <v>3514</v>
      </c>
      <c r="I70" s="184">
        <f>+'[9]BULLETIN'!I$435</f>
        <v>9236551.141512</v>
      </c>
      <c r="J70" s="184">
        <f>+'[9]BULLETIN'!J$435</f>
        <v>12858553.141512</v>
      </c>
      <c r="K70" s="184">
        <f>+'[9]BULLETIN'!K$435</f>
        <v>4500619</v>
      </c>
      <c r="L70" s="184">
        <f>+'[9]BULLETIN'!L$435</f>
        <v>41525</v>
      </c>
      <c r="M70" s="184">
        <f>+'[9]BULLETIN'!M$435</f>
        <v>-1288</v>
      </c>
      <c r="N70" s="184">
        <f>+'[9]BULLETIN'!N$435</f>
        <v>4540856</v>
      </c>
      <c r="O70" s="191">
        <f>+'[9]BULLETIN'!O$435</f>
        <v>17399409.141512</v>
      </c>
      <c r="P70" s="191">
        <f>+'[9]BULLETIN'!P$435</f>
        <v>5004626.567147</v>
      </c>
      <c r="Q70" s="189">
        <f>+'[9]BULLETIN'!Q$435</f>
        <v>-972695.6056054049</v>
      </c>
      <c r="R70" s="195"/>
      <c r="S70" s="194"/>
      <c r="T70" s="194"/>
      <c r="U70" s="202"/>
    </row>
    <row r="71" spans="1:21" ht="15" customHeight="1">
      <c r="A71" s="30"/>
      <c r="B71" s="217">
        <f>+'[9]BULLETIN'!A$20</f>
        <v>0</v>
      </c>
      <c r="C71" s="184">
        <f>+'[9]BULLETIN'!C$436</f>
        <v>0</v>
      </c>
      <c r="D71" s="184">
        <f>+'[9]BULLETIN'!D$436</f>
        <v>0</v>
      </c>
      <c r="E71" s="184">
        <f>+'[9]BULLETIN'!E$436</f>
        <v>0</v>
      </c>
      <c r="F71" s="184">
        <f>+'[9]BULLETIN'!F$436</f>
        <v>0</v>
      </c>
      <c r="G71" s="184">
        <f>+'[9]BULLETIN'!G$436</f>
        <v>0</v>
      </c>
      <c r="H71" s="184">
        <f>+'[9]BULLETIN'!H$436</f>
        <v>0</v>
      </c>
      <c r="I71" s="184">
        <f>+'[9]BULLETIN'!I$436</f>
        <v>0</v>
      </c>
      <c r="J71" s="184">
        <f>+'[9]BULLETIN'!J$436</f>
        <v>0</v>
      </c>
      <c r="K71" s="184">
        <f>+'[9]BULLETIN'!K$436</f>
        <v>0</v>
      </c>
      <c r="L71" s="184">
        <f>+'[9]BULLETIN'!L$436</f>
        <v>0</v>
      </c>
      <c r="M71" s="184">
        <f>+'[9]BULLETIN'!M$436</f>
        <v>0</v>
      </c>
      <c r="N71" s="184">
        <f>+'[9]BULLETIN'!N$436</f>
        <v>0</v>
      </c>
      <c r="O71" s="191">
        <f>+'[9]BULLETIN'!O$436</f>
        <v>0</v>
      </c>
      <c r="P71" s="191">
        <f>+'[9]BULLETIN'!P$436</f>
        <v>0</v>
      </c>
      <c r="Q71" s="189">
        <f>+'[9]BULLETIN'!Q$436</f>
        <v>0</v>
      </c>
      <c r="R71" s="195"/>
      <c r="S71" s="194"/>
      <c r="T71" s="194"/>
      <c r="U71" s="202"/>
    </row>
    <row r="72" spans="1:21" ht="15" customHeight="1">
      <c r="A72" s="30"/>
      <c r="B72" s="217">
        <f>+'[9]BULLETIN'!A$21</f>
        <v>0</v>
      </c>
      <c r="C72" s="184">
        <f>+'[9]BULLETIN'!C$437</f>
        <v>0</v>
      </c>
      <c r="D72" s="184">
        <f>+'[9]BULLETIN'!D$437</f>
        <v>0</v>
      </c>
      <c r="E72" s="184">
        <f>+'[9]BULLETIN'!E$437</f>
        <v>0</v>
      </c>
      <c r="F72" s="184">
        <f>+'[9]BULLETIN'!F$437</f>
        <v>0</v>
      </c>
      <c r="G72" s="184">
        <f>+'[9]BULLETIN'!G$437</f>
        <v>0</v>
      </c>
      <c r="H72" s="184">
        <f>+'[9]BULLETIN'!H$437</f>
        <v>0</v>
      </c>
      <c r="I72" s="184">
        <f>+'[9]BULLETIN'!I$437</f>
        <v>0</v>
      </c>
      <c r="J72" s="184">
        <f>+'[9]BULLETIN'!J$437</f>
        <v>0</v>
      </c>
      <c r="K72" s="184">
        <f>+'[9]BULLETIN'!K$437</f>
        <v>0</v>
      </c>
      <c r="L72" s="184">
        <f>+'[9]BULLETIN'!L$437</f>
        <v>0</v>
      </c>
      <c r="M72" s="184">
        <f>+'[9]BULLETIN'!M$437</f>
        <v>0</v>
      </c>
      <c r="N72" s="184">
        <f>+'[9]BULLETIN'!N$437</f>
        <v>0</v>
      </c>
      <c r="O72" s="191">
        <f>+'[9]BULLETIN'!O$437</f>
        <v>0</v>
      </c>
      <c r="P72" s="191">
        <f>+'[9]BULLETIN'!P$437</f>
        <v>0</v>
      </c>
      <c r="Q72" s="189">
        <f>+'[9]BULLETIN'!Q$437</f>
        <v>0</v>
      </c>
      <c r="R72" s="195"/>
      <c r="S72" s="194"/>
      <c r="T72" s="194"/>
      <c r="U72" s="202"/>
    </row>
    <row r="73" spans="1:21" ht="15" customHeight="1">
      <c r="A73" s="30"/>
      <c r="B73" s="217">
        <f>+'[9]BULLETIN'!A$22</f>
        <v>0</v>
      </c>
      <c r="C73" s="184">
        <f>+'[9]BULLETIN'!C$438</f>
        <v>0</v>
      </c>
      <c r="D73" s="184">
        <f>+'[9]BULLETIN'!D$438</f>
        <v>0</v>
      </c>
      <c r="E73" s="184">
        <f>+'[9]BULLETIN'!E$438</f>
        <v>0</v>
      </c>
      <c r="F73" s="184">
        <f>+'[9]BULLETIN'!F$438</f>
        <v>0</v>
      </c>
      <c r="G73" s="184">
        <f>+'[9]BULLETIN'!G$438</f>
        <v>0</v>
      </c>
      <c r="H73" s="184">
        <f>+'[9]BULLETIN'!H$438</f>
        <v>0</v>
      </c>
      <c r="I73" s="184">
        <f>+'[9]BULLETIN'!I$438</f>
        <v>0</v>
      </c>
      <c r="J73" s="184">
        <f>+'[9]BULLETIN'!J$438</f>
        <v>0</v>
      </c>
      <c r="K73" s="184">
        <f>+'[9]BULLETIN'!K$438</f>
        <v>0</v>
      </c>
      <c r="L73" s="184">
        <f>+'[9]BULLETIN'!L$438</f>
        <v>0</v>
      </c>
      <c r="M73" s="184">
        <f>+'[9]BULLETIN'!M$438</f>
        <v>0</v>
      </c>
      <c r="N73" s="184">
        <f>+'[9]BULLETIN'!N$438</f>
        <v>0</v>
      </c>
      <c r="O73" s="191">
        <f>+'[9]BULLETIN'!O$438</f>
        <v>0</v>
      </c>
      <c r="P73" s="191">
        <f>+'[9]BULLETIN'!P$438</f>
        <v>0</v>
      </c>
      <c r="Q73" s="189">
        <f>+'[9]BULLETIN'!Q$438</f>
        <v>0</v>
      </c>
      <c r="R73" s="195"/>
      <c r="S73" s="194"/>
      <c r="T73" s="194"/>
      <c r="U73" s="202"/>
    </row>
    <row r="74" spans="1:21" ht="15" customHeight="1">
      <c r="A74" s="30"/>
      <c r="B74" s="217">
        <f>+'[9]BULLETIN'!A$23</f>
        <v>0</v>
      </c>
      <c r="C74" s="184">
        <f>+'[9]BULLETIN'!C$439</f>
        <v>0</v>
      </c>
      <c r="D74" s="184">
        <f>+'[9]BULLETIN'!D$439</f>
        <v>0</v>
      </c>
      <c r="E74" s="184">
        <f>+'[9]BULLETIN'!E$439</f>
        <v>0</v>
      </c>
      <c r="F74" s="184">
        <f>+'[9]BULLETIN'!F$439</f>
        <v>0</v>
      </c>
      <c r="G74" s="184">
        <f>+'[9]BULLETIN'!G$439</f>
        <v>0</v>
      </c>
      <c r="H74" s="184">
        <f>+'[9]BULLETIN'!H$439</f>
        <v>0</v>
      </c>
      <c r="I74" s="184">
        <f>+'[9]BULLETIN'!I$439</f>
        <v>0</v>
      </c>
      <c r="J74" s="184">
        <f>+'[9]BULLETIN'!J$439</f>
        <v>0</v>
      </c>
      <c r="K74" s="184">
        <f>+'[9]BULLETIN'!K$439</f>
        <v>0</v>
      </c>
      <c r="L74" s="184">
        <f>+'[9]BULLETIN'!L$439</f>
        <v>0</v>
      </c>
      <c r="M74" s="184">
        <f>+'[9]BULLETIN'!M$439</f>
        <v>0</v>
      </c>
      <c r="N74" s="184">
        <f>+'[9]BULLETIN'!N$439</f>
        <v>0</v>
      </c>
      <c r="O74" s="191">
        <f>+'[9]BULLETIN'!O$439</f>
        <v>0</v>
      </c>
      <c r="P74" s="191">
        <f>+'[9]BULLETIN'!P$439</f>
        <v>0</v>
      </c>
      <c r="Q74" s="189">
        <f>+'[9]BULLETIN'!Q$439</f>
        <v>0</v>
      </c>
      <c r="R74" s="195"/>
      <c r="S74" s="194"/>
      <c r="T74" s="194"/>
      <c r="U74" s="202"/>
    </row>
    <row r="75" spans="1:21" ht="15" customHeight="1">
      <c r="A75" s="30"/>
      <c r="B75" s="217">
        <f>+'[9]BULLETIN'!A$24</f>
        <v>0</v>
      </c>
      <c r="C75" s="184">
        <f>+'[9]BULLETIN'!C$440</f>
        <v>0</v>
      </c>
      <c r="D75" s="184">
        <f>+'[9]BULLETIN'!D$440</f>
        <v>0</v>
      </c>
      <c r="E75" s="184">
        <f>+'[9]BULLETIN'!E$440</f>
        <v>0</v>
      </c>
      <c r="F75" s="184">
        <f>+'[9]BULLETIN'!F$440</f>
        <v>0</v>
      </c>
      <c r="G75" s="184">
        <f>+'[9]BULLETIN'!G$440</f>
        <v>0</v>
      </c>
      <c r="H75" s="184">
        <f>+'[9]BULLETIN'!H$440</f>
        <v>0</v>
      </c>
      <c r="I75" s="184">
        <f>+'[9]BULLETIN'!I$440</f>
        <v>0</v>
      </c>
      <c r="J75" s="184">
        <f>+'[9]BULLETIN'!J$440</f>
        <v>0</v>
      </c>
      <c r="K75" s="184">
        <f>+'[9]BULLETIN'!K$440</f>
        <v>0</v>
      </c>
      <c r="L75" s="184">
        <f>+'[9]BULLETIN'!L$440</f>
        <v>0</v>
      </c>
      <c r="M75" s="184">
        <f>+'[9]BULLETIN'!M$440</f>
        <v>0</v>
      </c>
      <c r="N75" s="184">
        <f>+'[9]BULLETIN'!N$440</f>
        <v>0</v>
      </c>
      <c r="O75" s="191">
        <f>+'[9]BULLETIN'!O$440</f>
        <v>0</v>
      </c>
      <c r="P75" s="191">
        <f>+'[9]BULLETIN'!P$440</f>
        <v>0</v>
      </c>
      <c r="Q75" s="189">
        <f>+'[9]BULLETIN'!Q$440</f>
        <v>0</v>
      </c>
      <c r="R75" s="195"/>
      <c r="S75" s="194"/>
      <c r="T75" s="194"/>
      <c r="U75" s="202"/>
    </row>
    <row r="76" spans="1:21" ht="15" customHeight="1">
      <c r="A76" s="30"/>
      <c r="B76" s="217">
        <f>+'[9]BULLETIN'!A$25</f>
        <v>0</v>
      </c>
      <c r="C76" s="184">
        <f>+'[9]BULLETIN'!C$441</f>
        <v>0</v>
      </c>
      <c r="D76" s="184">
        <f>+'[9]BULLETIN'!D$441</f>
        <v>0</v>
      </c>
      <c r="E76" s="184">
        <f>+'[9]BULLETIN'!E$441</f>
        <v>0</v>
      </c>
      <c r="F76" s="184">
        <f>+'[9]BULLETIN'!F$441</f>
        <v>0</v>
      </c>
      <c r="G76" s="184">
        <f>+'[9]BULLETIN'!G$441</f>
        <v>0</v>
      </c>
      <c r="H76" s="184">
        <f>+'[9]BULLETIN'!H$441</f>
        <v>0</v>
      </c>
      <c r="I76" s="184">
        <f>+'[9]BULLETIN'!I$441</f>
        <v>0</v>
      </c>
      <c r="J76" s="184">
        <f>+'[9]BULLETIN'!J$441</f>
        <v>0</v>
      </c>
      <c r="K76" s="184">
        <f>+'[9]BULLETIN'!K$441</f>
        <v>0</v>
      </c>
      <c r="L76" s="184">
        <f>+'[9]BULLETIN'!L$441</f>
        <v>0</v>
      </c>
      <c r="M76" s="184">
        <f>+'[9]BULLETIN'!M$441</f>
        <v>0</v>
      </c>
      <c r="N76" s="184">
        <f>+'[9]BULLETIN'!N$441</f>
        <v>0</v>
      </c>
      <c r="O76" s="191">
        <f>+'[9]BULLETIN'!O$441</f>
        <v>0</v>
      </c>
      <c r="P76" s="191">
        <f>+'[9]BULLETIN'!P$441</f>
        <v>0</v>
      </c>
      <c r="Q76" s="189">
        <f>+'[9]BULLETIN'!Q$441</f>
        <v>0</v>
      </c>
      <c r="R76" s="195"/>
      <c r="S76" s="194"/>
      <c r="T76" s="194"/>
      <c r="U76" s="202"/>
    </row>
    <row r="77" spans="1:21" ht="15" customHeight="1">
      <c r="A77" s="30"/>
      <c r="B77" s="217">
        <f>+'[9]BULLETIN'!A$26</f>
        <v>0</v>
      </c>
      <c r="C77" s="184">
        <f>+'[9]BULLETIN'!C$442</f>
        <v>0</v>
      </c>
      <c r="D77" s="184">
        <f>+'[9]BULLETIN'!D$442</f>
        <v>0</v>
      </c>
      <c r="E77" s="184">
        <f>+'[9]BULLETIN'!E$442</f>
        <v>0</v>
      </c>
      <c r="F77" s="184">
        <f>+'[9]BULLETIN'!F$442</f>
        <v>0</v>
      </c>
      <c r="G77" s="184">
        <f>+'[9]BULLETIN'!G$442</f>
        <v>0</v>
      </c>
      <c r="H77" s="184">
        <f>+'[9]BULLETIN'!H$442</f>
        <v>0</v>
      </c>
      <c r="I77" s="184">
        <f>+'[9]BULLETIN'!I$442</f>
        <v>0</v>
      </c>
      <c r="J77" s="184">
        <f>+'[9]BULLETIN'!J$442</f>
        <v>0</v>
      </c>
      <c r="K77" s="184">
        <f>+'[9]BULLETIN'!K$442</f>
        <v>0</v>
      </c>
      <c r="L77" s="184">
        <f>+'[9]BULLETIN'!L$442</f>
        <v>0</v>
      </c>
      <c r="M77" s="184">
        <f>+'[9]BULLETIN'!M$442</f>
        <v>0</v>
      </c>
      <c r="N77" s="184">
        <f>+'[9]BULLETIN'!N$442</f>
        <v>0</v>
      </c>
      <c r="O77" s="191">
        <f>+'[9]BULLETIN'!O$442</f>
        <v>0</v>
      </c>
      <c r="P77" s="191">
        <f>+'[9]BULLETIN'!P$442</f>
        <v>0</v>
      </c>
      <c r="Q77" s="189">
        <f>+'[9]BULLETIN'!Q$442</f>
        <v>0</v>
      </c>
      <c r="R77" s="195"/>
      <c r="S77" s="194"/>
      <c r="T77" s="194"/>
      <c r="U77" s="202"/>
    </row>
    <row r="78" spans="1:21" ht="15" customHeight="1">
      <c r="A78" s="30"/>
      <c r="B78" s="217">
        <f>+'[9]BULLETIN'!A$27</f>
        <v>0</v>
      </c>
      <c r="C78" s="184">
        <f>+'[9]BULLETIN'!C$443</f>
        <v>0</v>
      </c>
      <c r="D78" s="184">
        <f>+'[9]BULLETIN'!D$443</f>
        <v>0</v>
      </c>
      <c r="E78" s="184">
        <f>+'[9]BULLETIN'!E$443</f>
        <v>0</v>
      </c>
      <c r="F78" s="184">
        <f>+'[9]BULLETIN'!F$443</f>
        <v>0</v>
      </c>
      <c r="G78" s="184">
        <f>+'[9]BULLETIN'!G$443</f>
        <v>0</v>
      </c>
      <c r="H78" s="184">
        <f>+'[9]BULLETIN'!H$443</f>
        <v>0</v>
      </c>
      <c r="I78" s="184">
        <f>+'[9]BULLETIN'!I$443</f>
        <v>0</v>
      </c>
      <c r="J78" s="184">
        <f>+'[9]BULLETIN'!J$443</f>
        <v>0</v>
      </c>
      <c r="K78" s="184">
        <f>+'[9]BULLETIN'!K$443</f>
        <v>0</v>
      </c>
      <c r="L78" s="184">
        <f>+'[9]BULLETIN'!L$443</f>
        <v>0</v>
      </c>
      <c r="M78" s="184">
        <f>+'[9]BULLETIN'!M$443</f>
        <v>0</v>
      </c>
      <c r="N78" s="184">
        <f>+'[9]BULLETIN'!N$443</f>
        <v>0</v>
      </c>
      <c r="O78" s="191">
        <f>+'[9]BULLETIN'!O$443</f>
        <v>0</v>
      </c>
      <c r="P78" s="191">
        <f>+'[9]BULLETIN'!P$443</f>
        <v>0</v>
      </c>
      <c r="Q78" s="189">
        <f>+'[9]BULLETIN'!Q$443</f>
        <v>0</v>
      </c>
      <c r="R78" s="195"/>
      <c r="U78" s="202"/>
    </row>
    <row r="79" spans="1:21" ht="15" customHeight="1">
      <c r="A79" s="30"/>
      <c r="B79" s="217">
        <f>+'[9]BULLETIN'!A$28</f>
        <v>0</v>
      </c>
      <c r="C79" s="184">
        <f>+'[9]BULLETIN'!C$444</f>
        <v>0</v>
      </c>
      <c r="D79" s="184">
        <f>+'[9]BULLETIN'!D$444</f>
        <v>0</v>
      </c>
      <c r="E79" s="184">
        <f>+'[9]BULLETIN'!E$444</f>
        <v>0</v>
      </c>
      <c r="F79" s="184">
        <f>+'[9]BULLETIN'!F$444</f>
        <v>0</v>
      </c>
      <c r="G79" s="184">
        <f>+'[9]BULLETIN'!G$444</f>
        <v>0</v>
      </c>
      <c r="H79" s="184">
        <f>+'[9]BULLETIN'!H$444</f>
        <v>0</v>
      </c>
      <c r="I79" s="184">
        <f>+'[9]BULLETIN'!I$444</f>
        <v>0</v>
      </c>
      <c r="J79" s="184">
        <f>+'[9]BULLETIN'!J$444</f>
        <v>0</v>
      </c>
      <c r="K79" s="184">
        <f>+'[9]BULLETIN'!K$444</f>
        <v>0</v>
      </c>
      <c r="L79" s="184">
        <f>+'[9]BULLETIN'!L$444</f>
        <v>0</v>
      </c>
      <c r="M79" s="184">
        <f>+'[9]BULLETIN'!M$444</f>
        <v>0</v>
      </c>
      <c r="N79" s="184">
        <f>+'[9]BULLETIN'!N$444</f>
        <v>0</v>
      </c>
      <c r="O79" s="191">
        <f>+'[9]BULLETIN'!O$444</f>
        <v>0</v>
      </c>
      <c r="P79" s="191">
        <f>+'[9]BULLETIN'!P$444</f>
        <v>0</v>
      </c>
      <c r="Q79" s="189">
        <f>+'[9]BULLETIN'!Q$444</f>
        <v>0</v>
      </c>
      <c r="R79" s="195"/>
      <c r="U79" s="203"/>
    </row>
    <row r="80" spans="1:21" ht="15" customHeight="1">
      <c r="A80" s="30"/>
      <c r="B80" s="217">
        <f>+'[9]BULLETIN'!A$29</f>
        <v>0</v>
      </c>
      <c r="C80" s="184">
        <f>+'[9]BULLETIN'!C$445</f>
        <v>0</v>
      </c>
      <c r="D80" s="184">
        <f>+'[9]BULLETIN'!D$445</f>
        <v>0</v>
      </c>
      <c r="E80" s="184">
        <f>+'[9]BULLETIN'!E$445</f>
        <v>0</v>
      </c>
      <c r="F80" s="184">
        <f>+'[9]BULLETIN'!F$445</f>
        <v>0</v>
      </c>
      <c r="G80" s="184">
        <f>+'[9]BULLETIN'!G$445</f>
        <v>0</v>
      </c>
      <c r="H80" s="184">
        <f>+'[9]BULLETIN'!H$445</f>
        <v>0</v>
      </c>
      <c r="I80" s="184">
        <f>+'[9]BULLETIN'!I$445</f>
        <v>0</v>
      </c>
      <c r="J80" s="184">
        <f>+'[9]BULLETIN'!J$445</f>
        <v>0</v>
      </c>
      <c r="K80" s="184">
        <f>+'[9]BULLETIN'!K$445</f>
        <v>0</v>
      </c>
      <c r="L80" s="184">
        <f>+'[9]BULLETIN'!L$445</f>
        <v>0</v>
      </c>
      <c r="M80" s="184">
        <f>+'[9]BULLETIN'!M$445</f>
        <v>0</v>
      </c>
      <c r="N80" s="184">
        <f>+'[9]BULLETIN'!N$445</f>
        <v>0</v>
      </c>
      <c r="O80" s="191">
        <f>+'[9]BULLETIN'!O$445</f>
        <v>0</v>
      </c>
      <c r="P80" s="191">
        <f>+'[9]BULLETIN'!P$445</f>
        <v>0</v>
      </c>
      <c r="Q80" s="189">
        <f>+'[9]BULLETIN'!Q$445</f>
        <v>0</v>
      </c>
      <c r="R80" s="195"/>
      <c r="U80" s="202"/>
    </row>
    <row r="81" spans="1:17" ht="15" customHeight="1" thickBot="1">
      <c r="A81" s="157"/>
      <c r="B81" s="156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3"/>
    </row>
    <row r="82" spans="1:17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</sheetData>
  <sheetProtection/>
  <mergeCells count="15">
    <mergeCell ref="P6:Q8"/>
    <mergeCell ref="L8:M8"/>
    <mergeCell ref="N7:O8"/>
    <mergeCell ref="Q44:Q47"/>
    <mergeCell ref="P44:P47"/>
    <mergeCell ref="N46:N47"/>
    <mergeCell ref="O45:O47"/>
    <mergeCell ref="M46:M47"/>
    <mergeCell ref="L46:L47"/>
    <mergeCell ref="A6:B8"/>
    <mergeCell ref="C6:D8"/>
    <mergeCell ref="G8:H8"/>
    <mergeCell ref="K46:K47"/>
    <mergeCell ref="J46:J47"/>
    <mergeCell ref="C46:C47"/>
  </mergeCells>
  <printOptions horizontalCentered="1"/>
  <pageMargins left="0.46" right="0.27" top="0.85" bottom="0.65" header="0.54" footer="0.26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zoomScalePageLayoutView="0" workbookViewId="0" topLeftCell="A13">
      <selection activeCell="P28" sqref="P28"/>
    </sheetView>
  </sheetViews>
  <sheetFormatPr defaultColWidth="11.421875" defaultRowHeight="18" customHeight="1"/>
  <cols>
    <col min="1" max="1" width="6.140625" style="14" customWidth="1"/>
    <col min="2" max="2" width="8.28125" style="5" customWidth="1"/>
    <col min="3" max="3" width="10.421875" style="5" customWidth="1"/>
    <col min="4" max="4" width="10.7109375" style="5" customWidth="1"/>
    <col min="5" max="5" width="10.421875" style="5" customWidth="1"/>
    <col min="6" max="6" width="9.140625" style="5" customWidth="1"/>
    <col min="7" max="7" width="9.8515625" style="5" customWidth="1"/>
    <col min="8" max="8" width="9.7109375" style="5" customWidth="1"/>
    <col min="9" max="9" width="8.8515625" style="5" customWidth="1"/>
    <col min="10" max="10" width="10.28125" style="5" customWidth="1"/>
    <col min="11" max="11" width="11.140625" style="5" customWidth="1"/>
    <col min="12" max="12" width="11.28125" style="5" customWidth="1"/>
    <col min="13" max="13" width="10.28125" style="5" customWidth="1"/>
    <col min="14" max="14" width="11.28125" style="5" customWidth="1"/>
    <col min="15" max="15" width="12.00390625" style="5" bestFit="1" customWidth="1"/>
    <col min="16" max="16" width="12.7109375" style="5" customWidth="1"/>
    <col min="17" max="17" width="16.421875" style="5" customWidth="1"/>
    <col min="18" max="16384" width="11.421875" style="5" customWidth="1"/>
  </cols>
  <sheetData>
    <row r="1" spans="1:16" ht="18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 customHeight="1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</row>
    <row r="3" spans="1:16" ht="18" customHeight="1" thickBot="1">
      <c r="A3" s="7" t="str">
        <f>+BEAC!$A$3</f>
        <v>ZONE BEAC</v>
      </c>
      <c r="B3" s="7"/>
      <c r="C3" s="7"/>
      <c r="D3" s="6"/>
      <c r="E3" s="8"/>
      <c r="F3" s="8"/>
      <c r="G3" s="8"/>
      <c r="H3" s="8"/>
      <c r="I3" s="8"/>
      <c r="J3" s="8"/>
      <c r="K3" s="8"/>
      <c r="L3" s="9" t="s">
        <v>24</v>
      </c>
      <c r="M3" s="8"/>
      <c r="N3" s="8"/>
      <c r="O3" s="4"/>
      <c r="P3" s="4"/>
    </row>
    <row r="4" spans="1:16" s="14" customFormat="1" ht="24.75" customHeight="1">
      <c r="A4" s="226" t="s">
        <v>25</v>
      </c>
      <c r="B4" s="227"/>
      <c r="C4" s="234" t="s">
        <v>26</v>
      </c>
      <c r="D4" s="234" t="s">
        <v>172</v>
      </c>
      <c r="E4" s="11" t="s">
        <v>4</v>
      </c>
      <c r="F4" s="12"/>
      <c r="G4" s="13"/>
      <c r="H4" s="247" t="s">
        <v>27</v>
      </c>
      <c r="I4" s="248"/>
      <c r="J4" s="248"/>
      <c r="K4" s="248"/>
      <c r="L4" s="249"/>
      <c r="M4" s="234" t="s">
        <v>28</v>
      </c>
      <c r="N4" s="224" t="s">
        <v>7</v>
      </c>
      <c r="O4" s="3"/>
      <c r="P4" s="3"/>
    </row>
    <row r="5" spans="1:16" s="14" customFormat="1" ht="28.5" customHeight="1" thickBot="1">
      <c r="A5" s="246" t="s">
        <v>29</v>
      </c>
      <c r="B5" s="237"/>
      <c r="C5" s="235"/>
      <c r="D5" s="235"/>
      <c r="E5" s="16" t="s">
        <v>142</v>
      </c>
      <c r="F5" s="16" t="s">
        <v>143</v>
      </c>
      <c r="G5" s="17" t="s">
        <v>8</v>
      </c>
      <c r="H5" s="18" t="s">
        <v>10</v>
      </c>
      <c r="I5" s="18" t="s">
        <v>12</v>
      </c>
      <c r="J5" s="18" t="s">
        <v>123</v>
      </c>
      <c r="K5" s="18" t="s">
        <v>124</v>
      </c>
      <c r="L5" s="19" t="s">
        <v>8</v>
      </c>
      <c r="M5" s="235"/>
      <c r="N5" s="225"/>
      <c r="O5" s="3"/>
      <c r="P5" s="3"/>
    </row>
    <row r="6" spans="1:16" ht="6" customHeight="1">
      <c r="A6" s="20"/>
      <c r="B6" s="21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4"/>
    </row>
    <row r="7" spans="1:17" ht="15" customHeight="1">
      <c r="A7" s="22">
        <f>+'[2]BULLETIN'!B$83</f>
        <v>2014</v>
      </c>
      <c r="B7" s="23"/>
      <c r="C7" s="24">
        <f>+'[2]BULLETIN'!C$83</f>
        <v>3716323</v>
      </c>
      <c r="D7" s="24">
        <f>+'[2]BULLETIN'!D$83</f>
        <v>672875</v>
      </c>
      <c r="E7" s="24">
        <f>+'[2]BULLETIN'!E$83</f>
        <v>817936</v>
      </c>
      <c r="F7" s="24">
        <f>+'[2]BULLETIN'!F$83</f>
        <v>83646</v>
      </c>
      <c r="G7" s="24">
        <f>+'[2]BULLETIN'!G$83</f>
        <v>901582</v>
      </c>
      <c r="H7" s="24">
        <f>+'[2]BULLETIN'!H$83</f>
        <v>5253</v>
      </c>
      <c r="I7" s="24">
        <f>+'[2]BULLETIN'!I$83</f>
        <v>129972</v>
      </c>
      <c r="J7" s="24">
        <f>+'[2]BULLETIN'!J$83</f>
        <v>242074</v>
      </c>
      <c r="K7" s="24">
        <f>+'[2]BULLETIN'!K$83</f>
        <v>6275631</v>
      </c>
      <c r="L7" s="24">
        <f>+'[2]BULLETIN'!L$83</f>
        <v>6652930</v>
      </c>
      <c r="M7" s="24">
        <f>+'[2]BULLETIN'!M$83</f>
        <v>681699</v>
      </c>
      <c r="N7" s="25">
        <f>+'[2]BULLETIN'!N$83</f>
        <v>12625409</v>
      </c>
      <c r="O7" s="198"/>
      <c r="P7" s="26"/>
      <c r="Q7" s="200"/>
    </row>
    <row r="8" spans="1:17" ht="15" customHeight="1">
      <c r="A8" s="22">
        <f>+'[1]BULLETIN'!B$83</f>
        <v>2015</v>
      </c>
      <c r="B8" s="23"/>
      <c r="C8" s="24">
        <f>+'[1]BULLETIN'!C$83</f>
        <v>2845594</v>
      </c>
      <c r="D8" s="24">
        <f>+'[1]BULLETIN'!D$83</f>
        <v>735239</v>
      </c>
      <c r="E8" s="24">
        <f>+'[1]BULLETIN'!E$83</f>
        <v>1095663</v>
      </c>
      <c r="F8" s="24">
        <f>+'[1]BULLETIN'!F$83</f>
        <v>49823</v>
      </c>
      <c r="G8" s="24">
        <f>+'[1]BULLETIN'!G$83</f>
        <v>1145486</v>
      </c>
      <c r="H8" s="24">
        <f>+'[1]BULLETIN'!H$83</f>
        <v>2635</v>
      </c>
      <c r="I8" s="24">
        <f>+'[1]BULLETIN'!I$83</f>
        <v>109147</v>
      </c>
      <c r="J8" s="24">
        <f>+'[1]BULLETIN'!J$83</f>
        <v>372864</v>
      </c>
      <c r="K8" s="24">
        <f>+'[1]BULLETIN'!K$83</f>
        <v>6834166</v>
      </c>
      <c r="L8" s="24">
        <f>+'[1]BULLETIN'!L$83</f>
        <v>7318812</v>
      </c>
      <c r="M8" s="24">
        <f>+'[1]BULLETIN'!M$83</f>
        <v>873086</v>
      </c>
      <c r="N8" s="25">
        <f>+'[1]BULLETIN'!N$83</f>
        <v>12918217</v>
      </c>
      <c r="O8" s="198"/>
      <c r="P8" s="26"/>
      <c r="Q8" s="200"/>
    </row>
    <row r="9" spans="1:17" ht="15" customHeight="1">
      <c r="A9" s="22">
        <f>+'[3]BULLETIN'!B$83</f>
        <v>2016</v>
      </c>
      <c r="B9" s="23"/>
      <c r="C9" s="24">
        <f>+'[3]BULLETIN'!C$83</f>
        <v>1631301</v>
      </c>
      <c r="D9" s="24">
        <f>+'[3]BULLETIN'!D$83</f>
        <v>754459</v>
      </c>
      <c r="E9" s="24">
        <f>+'[3]BULLETIN'!E$83</f>
        <v>1910902</v>
      </c>
      <c r="F9" s="24">
        <f>+'[3]BULLETIN'!F$83</f>
        <v>40489</v>
      </c>
      <c r="G9" s="24">
        <f>+'[3]BULLETIN'!G$83</f>
        <v>1951391</v>
      </c>
      <c r="H9" s="24">
        <f>+'[3]BULLETIN'!H$83</f>
        <v>2156</v>
      </c>
      <c r="I9" s="24">
        <f>+'[3]BULLETIN'!I$83</f>
        <v>93314</v>
      </c>
      <c r="J9" s="24">
        <f>+'[3]BULLETIN'!J$83</f>
        <v>402250</v>
      </c>
      <c r="K9" s="24">
        <f>+'[3]BULLETIN'!K$83</f>
        <v>7082381</v>
      </c>
      <c r="L9" s="24">
        <f>+'[3]BULLETIN'!L$83</f>
        <v>7580101</v>
      </c>
      <c r="M9" s="24">
        <f>+'[3]BULLETIN'!M$83</f>
        <v>1315139</v>
      </c>
      <c r="N9" s="25">
        <f>+'[3]BULLETIN'!N$83</f>
        <v>13232391</v>
      </c>
      <c r="O9" s="198"/>
      <c r="P9" s="26"/>
      <c r="Q9" s="200"/>
    </row>
    <row r="10" spans="1:17" ht="15" customHeight="1">
      <c r="A10" s="22">
        <f>+'[5]BULLETIN'!B$83</f>
        <v>2017</v>
      </c>
      <c r="B10" s="23"/>
      <c r="C10" s="24">
        <f>+'[5]BULLETIN'!C$83</f>
        <v>1716901</v>
      </c>
      <c r="D10" s="24">
        <f>+'[5]BULLETIN'!D$83</f>
        <v>802883</v>
      </c>
      <c r="E10" s="24">
        <f>+'[5]BULLETIN'!E$83</f>
        <v>1864411</v>
      </c>
      <c r="F10" s="24">
        <f>+'[5]BULLETIN'!F$83</f>
        <v>54546</v>
      </c>
      <c r="G10" s="24">
        <f>+'[5]BULLETIN'!G$83</f>
        <v>1918957</v>
      </c>
      <c r="H10" s="24">
        <f>+'[5]BULLETIN'!H$83</f>
        <v>2207</v>
      </c>
      <c r="I10" s="24">
        <f>+'[5]BULLETIN'!I$83</f>
        <v>106041</v>
      </c>
      <c r="J10" s="24">
        <f>+'[5]BULLETIN'!J$83</f>
        <v>354921</v>
      </c>
      <c r="K10" s="24">
        <f>+'[5]BULLETIN'!K$83</f>
        <v>6972376</v>
      </c>
      <c r="L10" s="24">
        <f>+'[5]BULLETIN'!L$83</f>
        <v>7435545</v>
      </c>
      <c r="M10" s="24">
        <f>+'[5]BULLETIN'!M$83</f>
        <v>1002376</v>
      </c>
      <c r="N10" s="25">
        <f>+'[5]BULLETIN'!N$83</f>
        <v>12876662</v>
      </c>
      <c r="O10" s="198"/>
      <c r="P10" s="26"/>
      <c r="Q10" s="200"/>
    </row>
    <row r="11" spans="1:17" ht="15" customHeight="1">
      <c r="A11" s="22">
        <f>+'[6]BULLETIN'!$B$83</f>
        <v>2018</v>
      </c>
      <c r="B11" s="27"/>
      <c r="C11" s="24">
        <f>+'[6]BULLETIN'!C$83</f>
        <v>2050240</v>
      </c>
      <c r="D11" s="24">
        <f>+'[6]BULLETIN'!D$83</f>
        <v>734670</v>
      </c>
      <c r="E11" s="24">
        <f>+'[6]BULLETIN'!E$83</f>
        <v>2059220</v>
      </c>
      <c r="F11" s="24">
        <f>+'[6]BULLETIN'!F$83</f>
        <v>87833</v>
      </c>
      <c r="G11" s="24">
        <f>+'[6]BULLETIN'!G$83</f>
        <v>2147053</v>
      </c>
      <c r="H11" s="24">
        <f>+'[6]BULLETIN'!H$83</f>
        <v>0</v>
      </c>
      <c r="I11" s="24">
        <f>+'[6]BULLETIN'!I$83</f>
        <v>98763</v>
      </c>
      <c r="J11" s="24">
        <f>+'[6]BULLETIN'!J$83</f>
        <v>362958</v>
      </c>
      <c r="K11" s="24">
        <f>+'[6]BULLETIN'!K$83</f>
        <v>7242787</v>
      </c>
      <c r="L11" s="24">
        <f>+'[6]BULLETIN'!L$83</f>
        <v>7704508</v>
      </c>
      <c r="M11" s="24">
        <f>+'[6]BULLETIN'!M$83</f>
        <v>1052354</v>
      </c>
      <c r="N11" s="25">
        <f>+'[6]BULLETIN'!N$83</f>
        <v>13688825</v>
      </c>
      <c r="O11" s="198"/>
      <c r="P11" s="26"/>
      <c r="Q11" s="200"/>
    </row>
    <row r="12" spans="1:17" ht="15" customHeight="1">
      <c r="A12" s="22">
        <f>+'[7]BULLETIN'!$B$83</f>
        <v>2019</v>
      </c>
      <c r="B12" s="27"/>
      <c r="C12" s="24">
        <f>+'[7]BULLETIN'!C$83</f>
        <v>2222358</v>
      </c>
      <c r="D12" s="24">
        <f>+'[7]BULLETIN'!D$83</f>
        <v>526365</v>
      </c>
      <c r="E12" s="24">
        <f>+'[7]BULLETIN'!E$83</f>
        <v>2852013</v>
      </c>
      <c r="F12" s="24">
        <f>+'[7]BULLETIN'!F$83</f>
        <v>93399</v>
      </c>
      <c r="G12" s="24">
        <f>+'[7]BULLETIN'!G$83</f>
        <v>2945412</v>
      </c>
      <c r="H12" s="24">
        <f>+'[7]BULLETIN'!H$83</f>
        <v>9</v>
      </c>
      <c r="I12" s="24">
        <f>+'[7]BULLETIN'!I$83</f>
        <v>100885</v>
      </c>
      <c r="J12" s="24">
        <f>+'[7]BULLETIN'!J$83</f>
        <v>371659</v>
      </c>
      <c r="K12" s="24">
        <f>+'[7]BULLETIN'!K$83</f>
        <v>6987568</v>
      </c>
      <c r="L12" s="24">
        <f>+'[7]BULLETIN'!L$83</f>
        <v>7460121</v>
      </c>
      <c r="M12" s="24">
        <f>+'[7]BULLETIN'!M$83</f>
        <v>1141337</v>
      </c>
      <c r="N12" s="25">
        <f>+'[7]BULLETIN'!N$83</f>
        <v>14295593</v>
      </c>
      <c r="O12" s="198"/>
      <c r="P12" s="26"/>
      <c r="Q12" s="200"/>
    </row>
    <row r="13" spans="1:17" ht="15" customHeight="1">
      <c r="A13" s="22">
        <f>+'[4]BULLETIN'!$B$83</f>
        <v>2020</v>
      </c>
      <c r="B13" s="27"/>
      <c r="C13" s="24">
        <f>+'[4]BULLETIN'!C$83</f>
        <v>2199983</v>
      </c>
      <c r="D13" s="24">
        <f>+'[4]BULLETIN'!D$83</f>
        <v>423512</v>
      </c>
      <c r="E13" s="24">
        <f>+'[4]BULLETIN'!E$83</f>
        <v>3961791</v>
      </c>
      <c r="F13" s="24">
        <f>+'[4]BULLETIN'!F$83</f>
        <v>100353</v>
      </c>
      <c r="G13" s="24">
        <f>+'[4]BULLETIN'!G$83</f>
        <v>4062144</v>
      </c>
      <c r="H13" s="24">
        <f>+'[4]BULLETIN'!H$83</f>
        <v>0</v>
      </c>
      <c r="I13" s="24">
        <f>+'[4]BULLETIN'!I$83</f>
        <v>284033</v>
      </c>
      <c r="J13" s="24">
        <f>+'[4]BULLETIN'!J$83</f>
        <v>521007</v>
      </c>
      <c r="K13" s="24">
        <f>+'[4]BULLETIN'!K$83</f>
        <v>6994758</v>
      </c>
      <c r="L13" s="24">
        <f>+'[4]BULLETIN'!L$83</f>
        <v>7799798</v>
      </c>
      <c r="M13" s="24">
        <f>+'[4]BULLETIN'!M$83</f>
        <v>1058144</v>
      </c>
      <c r="N13" s="25">
        <f>+'[4]BULLETIN'!N$83</f>
        <v>15543581</v>
      </c>
      <c r="O13" s="198"/>
      <c r="P13" s="26"/>
      <c r="Q13" s="200"/>
    </row>
    <row r="14" spans="1:17" ht="15" customHeight="1">
      <c r="A14" s="22">
        <f>+'[8]BULLETIN'!$B$83</f>
        <v>2021</v>
      </c>
      <c r="B14" s="27"/>
      <c r="C14" s="24">
        <f>+'[8]BULLETIN'!C$83</f>
        <v>2221991</v>
      </c>
      <c r="D14" s="24">
        <f>+'[8]BULLETIN'!D$83</f>
        <v>422625</v>
      </c>
      <c r="E14" s="24">
        <f>+'[8]BULLETIN'!E$83</f>
        <v>4800675</v>
      </c>
      <c r="F14" s="24">
        <f>+'[8]BULLETIN'!F$83</f>
        <v>145288</v>
      </c>
      <c r="G14" s="24">
        <f>+'[8]BULLETIN'!G$83</f>
        <v>4945963</v>
      </c>
      <c r="H14" s="24">
        <f>+'[8]BULLETIN'!H$83</f>
        <v>17639</v>
      </c>
      <c r="I14" s="24">
        <f>+'[8]BULLETIN'!I$83</f>
        <v>247069</v>
      </c>
      <c r="J14" s="24">
        <f>+'[8]BULLETIN'!J$83</f>
        <v>633206</v>
      </c>
      <c r="K14" s="24">
        <f>+'[8]BULLETIN'!K$83</f>
        <v>7828411</v>
      </c>
      <c r="L14" s="24">
        <f>+'[8]BULLETIN'!L$83</f>
        <v>8726325</v>
      </c>
      <c r="M14" s="24">
        <f>+'[8]BULLETIN'!M$83</f>
        <v>2195376</v>
      </c>
      <c r="N14" s="25">
        <f>+'[8]BULLETIN'!N$83</f>
        <v>18512280</v>
      </c>
      <c r="O14" s="198"/>
      <c r="P14" s="26"/>
      <c r="Q14" s="200"/>
    </row>
    <row r="15" spans="1:17" ht="15" customHeight="1">
      <c r="A15" s="22">
        <f>+'[10]BULLETIN'!$B$83</f>
        <v>2022</v>
      </c>
      <c r="B15" s="27"/>
      <c r="C15" s="24">
        <f>+'[10]BULLETIN'!C$83</f>
        <v>3028954</v>
      </c>
      <c r="D15" s="24">
        <f>+'[10]BULLETIN'!D$83</f>
        <v>608812</v>
      </c>
      <c r="E15" s="24">
        <f>+'[10]BULLETIN'!E$83</f>
        <v>5531333</v>
      </c>
      <c r="F15" s="24">
        <f>+'[10]BULLETIN'!F$83</f>
        <v>129560</v>
      </c>
      <c r="G15" s="24">
        <f>+'[10]BULLETIN'!G$83</f>
        <v>5660893</v>
      </c>
      <c r="H15" s="24">
        <f>+'[10]BULLETIN'!H$83</f>
        <v>18565</v>
      </c>
      <c r="I15" s="24">
        <f>+'[10]BULLETIN'!I$83</f>
        <v>212033</v>
      </c>
      <c r="J15" s="24">
        <f>+'[10]BULLETIN'!J$83</f>
        <v>706088</v>
      </c>
      <c r="K15" s="24">
        <f>+'[10]BULLETIN'!K$83</f>
        <v>8549693</v>
      </c>
      <c r="L15" s="24">
        <f>+'[10]BULLETIN'!L$83</f>
        <v>9486379</v>
      </c>
      <c r="M15" s="24">
        <f>+'[10]BULLETIN'!M$83</f>
        <v>1642076</v>
      </c>
      <c r="N15" s="25">
        <f>+'[10]BULLETIN'!N$83</f>
        <v>20427114</v>
      </c>
      <c r="O15" s="198"/>
      <c r="P15" s="26"/>
      <c r="Q15" s="200"/>
    </row>
    <row r="16" spans="1:16" ht="15" customHeight="1">
      <c r="A16" s="28"/>
      <c r="B16" s="2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/>
      <c r="P16" s="26"/>
    </row>
    <row r="17" spans="1:17" ht="15" customHeight="1">
      <c r="A17" s="30">
        <f>+'[8]BULLETIN'!$B$18</f>
        <v>2021</v>
      </c>
      <c r="B17" s="31" t="str">
        <f>+'[8]BULLETIN'!A$20</f>
        <v>MARS</v>
      </c>
      <c r="C17" s="24">
        <f>+'[8]BULLETIN'!C$74</f>
        <v>2139202</v>
      </c>
      <c r="D17" s="24">
        <f>+'[8]BULLETIN'!D$74</f>
        <v>500107</v>
      </c>
      <c r="E17" s="24">
        <f>+'[8]BULLETIN'!E$74</f>
        <v>4006379</v>
      </c>
      <c r="F17" s="24">
        <f>+'[8]BULLETIN'!F$74</f>
        <v>101728</v>
      </c>
      <c r="G17" s="24">
        <f>+'[8]BULLETIN'!G$74</f>
        <v>4108107</v>
      </c>
      <c r="H17" s="24">
        <f>+'[8]BULLETIN'!H$74</f>
        <v>0</v>
      </c>
      <c r="I17" s="24">
        <f>+'[8]BULLETIN'!I$74</f>
        <v>359183</v>
      </c>
      <c r="J17" s="24">
        <f>+'[8]BULLETIN'!J$74</f>
        <v>574389</v>
      </c>
      <c r="K17" s="24">
        <f>+'[8]BULLETIN'!K$74</f>
        <v>7020073</v>
      </c>
      <c r="L17" s="24">
        <f>+'[8]BULLETIN'!L$74</f>
        <v>7953645</v>
      </c>
      <c r="M17" s="24">
        <f>+'[8]BULLETIN'!M$74</f>
        <v>1276600</v>
      </c>
      <c r="N17" s="25">
        <f>+'[8]BULLETIN'!N$74</f>
        <v>15977661</v>
      </c>
      <c r="O17" s="198"/>
      <c r="P17" s="26"/>
      <c r="Q17" s="200"/>
    </row>
    <row r="18" spans="1:17" ht="15" customHeight="1">
      <c r="A18" s="30"/>
      <c r="B18" s="31" t="str">
        <f>+'[8]BULLETIN'!A$23</f>
        <v>JUIN</v>
      </c>
      <c r="C18" s="24">
        <f>+'[8]BULLETIN'!C$77</f>
        <v>2365185</v>
      </c>
      <c r="D18" s="24">
        <f>+'[8]BULLETIN'!D$77</f>
        <v>597285</v>
      </c>
      <c r="E18" s="24">
        <f>+'[8]BULLETIN'!E$77</f>
        <v>4360541</v>
      </c>
      <c r="F18" s="24">
        <f>+'[8]BULLETIN'!F$77</f>
        <v>216706</v>
      </c>
      <c r="G18" s="24">
        <f>+'[8]BULLETIN'!G$77</f>
        <v>4577247</v>
      </c>
      <c r="H18" s="24">
        <f>+'[8]BULLETIN'!H$77</f>
        <v>0</v>
      </c>
      <c r="I18" s="24">
        <f>+'[8]BULLETIN'!I$77</f>
        <v>309457</v>
      </c>
      <c r="J18" s="24">
        <f>+'[8]BULLETIN'!J$77</f>
        <v>533515</v>
      </c>
      <c r="K18" s="24">
        <f>+'[8]BULLETIN'!K$77</f>
        <v>6987023</v>
      </c>
      <c r="L18" s="24">
        <f>+'[8]BULLETIN'!L$77</f>
        <v>7829995</v>
      </c>
      <c r="M18" s="24">
        <f>+'[8]BULLETIN'!M$77</f>
        <v>1313886</v>
      </c>
      <c r="N18" s="25">
        <f>+'[8]BULLETIN'!N$77</f>
        <v>16683598</v>
      </c>
      <c r="O18" s="198"/>
      <c r="P18" s="26"/>
      <c r="Q18" s="200"/>
    </row>
    <row r="19" spans="1:17" ht="15" customHeight="1">
      <c r="A19" s="30"/>
      <c r="B19" s="31" t="str">
        <f>+'[8]BULLETIN'!A$26</f>
        <v>SEPT</v>
      </c>
      <c r="C19" s="24">
        <f>+'[8]BULLETIN'!C$80</f>
        <v>2034797</v>
      </c>
      <c r="D19" s="24">
        <f>+'[8]BULLETIN'!D$80</f>
        <v>413827</v>
      </c>
      <c r="E19" s="24">
        <f>+'[8]BULLETIN'!E$80</f>
        <v>4546873</v>
      </c>
      <c r="F19" s="24">
        <f>+'[8]BULLETIN'!F$80</f>
        <v>146755</v>
      </c>
      <c r="G19" s="24">
        <f>+'[8]BULLETIN'!G$80</f>
        <v>4693628</v>
      </c>
      <c r="H19" s="24">
        <f>+'[8]BULLETIN'!H$80</f>
        <v>18414</v>
      </c>
      <c r="I19" s="24">
        <f>+'[8]BULLETIN'!I$80</f>
        <v>263416</v>
      </c>
      <c r="J19" s="24">
        <f>+'[8]BULLETIN'!J$80</f>
        <v>552076</v>
      </c>
      <c r="K19" s="24">
        <f>+'[8]BULLETIN'!K$80</f>
        <v>7344639</v>
      </c>
      <c r="L19" s="24">
        <f>+'[8]BULLETIN'!L$80</f>
        <v>8178545</v>
      </c>
      <c r="M19" s="24">
        <f>+'[8]BULLETIN'!M$80</f>
        <v>1509583</v>
      </c>
      <c r="N19" s="25">
        <f>+'[8]BULLETIN'!N$80</f>
        <v>16830380</v>
      </c>
      <c r="O19" s="198"/>
      <c r="P19" s="26"/>
      <c r="Q19" s="200"/>
    </row>
    <row r="20" spans="1:17" ht="15" customHeight="1">
      <c r="A20" s="30"/>
      <c r="B20" s="31" t="str">
        <f>+'[8]BULLETIN'!A$29</f>
        <v>DEC</v>
      </c>
      <c r="C20" s="24">
        <f>+'[8]BULLETIN'!C$83</f>
        <v>2221991</v>
      </c>
      <c r="D20" s="24">
        <f>+'[8]BULLETIN'!D$83</f>
        <v>422625</v>
      </c>
      <c r="E20" s="24">
        <f>+'[8]BULLETIN'!E$83</f>
        <v>4800675</v>
      </c>
      <c r="F20" s="24">
        <f>+'[8]BULLETIN'!F$83</f>
        <v>145288</v>
      </c>
      <c r="G20" s="24">
        <f>+'[8]BULLETIN'!G$83</f>
        <v>4945963</v>
      </c>
      <c r="H20" s="24">
        <f>+'[8]BULLETIN'!H$83</f>
        <v>17639</v>
      </c>
      <c r="I20" s="24">
        <f>+'[8]BULLETIN'!I$83</f>
        <v>247069</v>
      </c>
      <c r="J20" s="24">
        <f>+'[8]BULLETIN'!J$83</f>
        <v>633206</v>
      </c>
      <c r="K20" s="24">
        <f>+'[8]BULLETIN'!K$83</f>
        <v>7828411</v>
      </c>
      <c r="L20" s="24">
        <f>+'[8]BULLETIN'!L$83</f>
        <v>8726325</v>
      </c>
      <c r="M20" s="24">
        <f>+'[8]BULLETIN'!M$83</f>
        <v>2195376</v>
      </c>
      <c r="N20" s="25">
        <f>+'[8]BULLETIN'!N$83</f>
        <v>18512280</v>
      </c>
      <c r="O20" s="198"/>
      <c r="P20" s="26"/>
      <c r="Q20" s="200"/>
    </row>
    <row r="21" spans="1:16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/>
      <c r="P21" s="26"/>
    </row>
    <row r="22" spans="1:17" ht="15" customHeight="1">
      <c r="A22" s="30">
        <f>+'[10]BULLETIN'!$B$18</f>
        <v>2022</v>
      </c>
      <c r="B22" s="31" t="str">
        <f>+'[10]BULLETIN'!A$20</f>
        <v>MARS</v>
      </c>
      <c r="C22" s="24">
        <f>+'[10]BULLETIN'!C$74</f>
        <v>2267430</v>
      </c>
      <c r="D22" s="24">
        <f>+'[10]BULLETIN'!D$74</f>
        <v>488065</v>
      </c>
      <c r="E22" s="24">
        <f>+'[10]BULLETIN'!E$74</f>
        <v>4997744</v>
      </c>
      <c r="F22" s="24">
        <f>+'[10]BULLETIN'!F$74</f>
        <v>178901</v>
      </c>
      <c r="G22" s="24">
        <f>+'[10]BULLETIN'!G$74</f>
        <v>5176645</v>
      </c>
      <c r="H22" s="24">
        <f>+'[10]BULLETIN'!H$74</f>
        <v>19686</v>
      </c>
      <c r="I22" s="24">
        <f>+'[10]BULLETIN'!I$74</f>
        <v>230001</v>
      </c>
      <c r="J22" s="24">
        <f>+'[10]BULLETIN'!J$74</f>
        <v>655262</v>
      </c>
      <c r="K22" s="24">
        <f>+'[10]BULLETIN'!K$74</f>
        <v>7805144</v>
      </c>
      <c r="L22" s="24">
        <f>+'[10]BULLETIN'!L$74</f>
        <v>8710093</v>
      </c>
      <c r="M22" s="24">
        <f>+'[10]BULLETIN'!M$74</f>
        <v>1285912</v>
      </c>
      <c r="N22" s="25">
        <f>+'[10]BULLETIN'!N$74</f>
        <v>17928145</v>
      </c>
      <c r="O22" s="198"/>
      <c r="P22" s="26"/>
      <c r="Q22" s="200"/>
    </row>
    <row r="23" spans="1:17" ht="15" customHeight="1">
      <c r="A23" s="30"/>
      <c r="B23" s="31" t="str">
        <f>+'[10]BULLETIN'!A$23</f>
        <v>JUIN</v>
      </c>
      <c r="C23" s="24">
        <f>+'[10]BULLETIN'!C$77</f>
        <v>2388649</v>
      </c>
      <c r="D23" s="24">
        <f>+'[10]BULLETIN'!D$77</f>
        <v>521089</v>
      </c>
      <c r="E23" s="24">
        <f>+'[10]BULLETIN'!E$77</f>
        <v>5165738</v>
      </c>
      <c r="F23" s="24">
        <f>+'[10]BULLETIN'!F$77</f>
        <v>106956</v>
      </c>
      <c r="G23" s="24">
        <f>+'[10]BULLETIN'!G$77</f>
        <v>5272694</v>
      </c>
      <c r="H23" s="24">
        <f>+'[10]BULLETIN'!H$77</f>
        <v>19649</v>
      </c>
      <c r="I23" s="24">
        <f>+'[10]BULLETIN'!I$77</f>
        <v>204069</v>
      </c>
      <c r="J23" s="24">
        <f>+'[10]BULLETIN'!J$77</f>
        <v>696732</v>
      </c>
      <c r="K23" s="24">
        <f>+'[10]BULLETIN'!K$77</f>
        <v>8085848</v>
      </c>
      <c r="L23" s="24">
        <f>+'[10]BULLETIN'!L$77</f>
        <v>9006298</v>
      </c>
      <c r="M23" s="24">
        <f>+'[10]BULLETIN'!M$77</f>
        <v>1485144</v>
      </c>
      <c r="N23" s="25">
        <f>+'[10]BULLETIN'!N$77</f>
        <v>18673874</v>
      </c>
      <c r="O23" s="198"/>
      <c r="P23" s="26"/>
      <c r="Q23" s="200"/>
    </row>
    <row r="24" spans="1:17" ht="15" customHeight="1">
      <c r="A24" s="30"/>
      <c r="B24" s="31" t="str">
        <f>+'[10]BULLETIN'!A$26</f>
        <v>SEPT</v>
      </c>
      <c r="C24" s="24">
        <f>+'[10]BULLETIN'!C$80</f>
        <v>2644244</v>
      </c>
      <c r="D24" s="24">
        <f>+'[10]BULLETIN'!D$80</f>
        <v>525203</v>
      </c>
      <c r="E24" s="24">
        <f>+'[10]BULLETIN'!E$80</f>
        <v>5320415</v>
      </c>
      <c r="F24" s="24">
        <f>+'[10]BULLETIN'!F$80</f>
        <v>123323</v>
      </c>
      <c r="G24" s="24">
        <f>+'[10]BULLETIN'!G$80</f>
        <v>5443738</v>
      </c>
      <c r="H24" s="24">
        <f>+'[10]BULLETIN'!H$80</f>
        <v>20025</v>
      </c>
      <c r="I24" s="24">
        <f>+'[10]BULLETIN'!I$80</f>
        <v>177168.99999999997</v>
      </c>
      <c r="J24" s="24">
        <f>+'[10]BULLETIN'!J$80</f>
        <v>645281</v>
      </c>
      <c r="K24" s="24">
        <f>+'[10]BULLETIN'!K$80</f>
        <v>8334463</v>
      </c>
      <c r="L24" s="24">
        <f>+'[10]BULLETIN'!L$80</f>
        <v>9176938</v>
      </c>
      <c r="M24" s="24">
        <f>+'[10]BULLETIN'!M$80</f>
        <v>1551597</v>
      </c>
      <c r="N24" s="25">
        <f>+'[10]BULLETIN'!N$80</f>
        <v>19341720</v>
      </c>
      <c r="O24" s="198"/>
      <c r="P24" s="26"/>
      <c r="Q24" s="200"/>
    </row>
    <row r="25" spans="1:17" ht="15" customHeight="1">
      <c r="A25" s="30"/>
      <c r="B25" s="31" t="str">
        <f>+'[10]BULLETIN'!A$29</f>
        <v>DEC</v>
      </c>
      <c r="C25" s="24">
        <f>+'[10]BULLETIN'!C$83</f>
        <v>3028954</v>
      </c>
      <c r="D25" s="24">
        <f>+'[10]BULLETIN'!D$83</f>
        <v>608812</v>
      </c>
      <c r="E25" s="24">
        <f>+'[10]BULLETIN'!E$83</f>
        <v>5531333</v>
      </c>
      <c r="F25" s="24">
        <f>+'[10]BULLETIN'!F$83</f>
        <v>129560</v>
      </c>
      <c r="G25" s="24">
        <f>+'[10]BULLETIN'!G$83</f>
        <v>5660893</v>
      </c>
      <c r="H25" s="24">
        <f>+'[10]BULLETIN'!H$83</f>
        <v>18565</v>
      </c>
      <c r="I25" s="24">
        <f>+'[10]BULLETIN'!I$83</f>
        <v>212033</v>
      </c>
      <c r="J25" s="24">
        <f>+'[10]BULLETIN'!J$83</f>
        <v>706088</v>
      </c>
      <c r="K25" s="24">
        <f>+'[10]BULLETIN'!K$83</f>
        <v>8549693</v>
      </c>
      <c r="L25" s="24">
        <f>+'[10]BULLETIN'!L$83</f>
        <v>9486379</v>
      </c>
      <c r="M25" s="24">
        <f>+'[10]BULLETIN'!M$83</f>
        <v>1642076</v>
      </c>
      <c r="N25" s="25">
        <f>+'[10]BULLETIN'!N$83</f>
        <v>20427114</v>
      </c>
      <c r="O25" s="198"/>
      <c r="P25" s="26"/>
      <c r="Q25" s="200"/>
    </row>
    <row r="26" spans="1:16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/>
      <c r="P26" s="26"/>
    </row>
    <row r="27" spans="1:17" ht="15" customHeight="1">
      <c r="A27" s="216">
        <f>+'[9]BULLETIN'!$B$18</f>
        <v>2023</v>
      </c>
      <c r="B27" s="217" t="str">
        <f>+'[9]BULLETIN'!A$18</f>
        <v>JAN</v>
      </c>
      <c r="C27" s="24">
        <f>+'[9]BULLETIN'!C$72</f>
        <v>3209929</v>
      </c>
      <c r="D27" s="24">
        <f>+'[9]BULLETIN'!D$72</f>
        <v>595848</v>
      </c>
      <c r="E27" s="24">
        <f>+'[9]BULLETIN'!E$72</f>
        <v>5471951</v>
      </c>
      <c r="F27" s="24">
        <f>+'[9]BULLETIN'!F$72</f>
        <v>146835</v>
      </c>
      <c r="G27" s="24">
        <f>+'[9]BULLETIN'!G$72</f>
        <v>5618786</v>
      </c>
      <c r="H27" s="24">
        <f>+'[9]BULLETIN'!H$72</f>
        <v>17842</v>
      </c>
      <c r="I27" s="24">
        <f>+'[9]BULLETIN'!I$72</f>
        <v>205827</v>
      </c>
      <c r="J27" s="24">
        <f>+'[9]BULLETIN'!J$72</f>
        <v>745494</v>
      </c>
      <c r="K27" s="24">
        <f>+'[9]BULLETIN'!K$72</f>
        <v>8638529</v>
      </c>
      <c r="L27" s="24">
        <f>+'[9]BULLETIN'!L$72</f>
        <v>9607692</v>
      </c>
      <c r="M27" s="24">
        <f>+'[9]BULLETIN'!M$72</f>
        <v>1869758</v>
      </c>
      <c r="N27" s="25">
        <f>+'[9]BULLETIN'!N$72</f>
        <v>20902013</v>
      </c>
      <c r="O27" s="198"/>
      <c r="P27" s="205">
        <f aca="true" t="shared" si="0" ref="P27:P34">+N27-P63</f>
        <v>0</v>
      </c>
      <c r="Q27" s="200"/>
    </row>
    <row r="28" spans="1:16" ht="15" customHeight="1">
      <c r="A28" s="30"/>
      <c r="B28" s="217" t="str">
        <f>+'[9]BULLETIN'!A$19</f>
        <v>FEV</v>
      </c>
      <c r="C28" s="24">
        <f>+'[9]BULLETIN'!C$73</f>
        <v>3364126</v>
      </c>
      <c r="D28" s="24">
        <f>+'[9]BULLETIN'!D$73</f>
        <v>608528</v>
      </c>
      <c r="E28" s="24">
        <f>+'[9]BULLETIN'!E$73</f>
        <v>5211038</v>
      </c>
      <c r="F28" s="24">
        <f>+'[9]BULLETIN'!F$73</f>
        <v>139782</v>
      </c>
      <c r="G28" s="24">
        <f>+'[9]BULLETIN'!G$73</f>
        <v>5350820</v>
      </c>
      <c r="H28" s="24">
        <f>+'[9]BULLETIN'!H$73</f>
        <v>17417</v>
      </c>
      <c r="I28" s="24">
        <f>+'[9]BULLETIN'!I$73</f>
        <v>245607</v>
      </c>
      <c r="J28" s="24">
        <f>+'[9]BULLETIN'!J$73</f>
        <v>738852</v>
      </c>
      <c r="K28" s="24">
        <f>+'[9]BULLETIN'!K$73</f>
        <v>8689296</v>
      </c>
      <c r="L28" s="24">
        <f>+'[9]BULLETIN'!L$73</f>
        <v>9691172</v>
      </c>
      <c r="M28" s="24">
        <f>+'[9]BULLETIN'!M$73</f>
        <v>2171688</v>
      </c>
      <c r="N28" s="25">
        <f>+'[9]BULLETIN'!N$73</f>
        <v>21186334</v>
      </c>
      <c r="O28" s="26"/>
      <c r="P28" s="205">
        <f t="shared" si="0"/>
        <v>0</v>
      </c>
    </row>
    <row r="29" spans="1:16" ht="15" customHeight="1">
      <c r="A29" s="30"/>
      <c r="B29" s="217">
        <f>+'[9]BULLETIN'!A$20</f>
        <v>0</v>
      </c>
      <c r="C29" s="24">
        <f>+'[9]BULLETIN'!C$74</f>
        <v>0</v>
      </c>
      <c r="D29" s="24">
        <f>+'[9]BULLETIN'!D$74</f>
        <v>0</v>
      </c>
      <c r="E29" s="24">
        <f>+'[9]BULLETIN'!E$74</f>
        <v>0</v>
      </c>
      <c r="F29" s="24">
        <f>+'[9]BULLETIN'!F$74</f>
        <v>0</v>
      </c>
      <c r="G29" s="24">
        <f>+'[9]BULLETIN'!G$74</f>
        <v>0</v>
      </c>
      <c r="H29" s="24">
        <f>+'[9]BULLETIN'!H$74</f>
        <v>0</v>
      </c>
      <c r="I29" s="24">
        <f>+'[9]BULLETIN'!I$74</f>
        <v>0</v>
      </c>
      <c r="J29" s="24">
        <f>+'[9]BULLETIN'!J$74</f>
        <v>0</v>
      </c>
      <c r="K29" s="24">
        <f>+'[9]BULLETIN'!K$74</f>
        <v>0</v>
      </c>
      <c r="L29" s="24">
        <f>+'[9]BULLETIN'!L$74</f>
        <v>0</v>
      </c>
      <c r="M29" s="24">
        <f>+'[9]BULLETIN'!M$74</f>
        <v>0</v>
      </c>
      <c r="N29" s="25">
        <f>+'[9]BULLETIN'!N$74</f>
        <v>0</v>
      </c>
      <c r="O29" s="26"/>
      <c r="P29" s="205">
        <f t="shared" si="0"/>
        <v>0</v>
      </c>
    </row>
    <row r="30" spans="1:16" ht="15" customHeight="1">
      <c r="A30" s="30"/>
      <c r="B30" s="217">
        <f>+'[9]BULLETIN'!A$21</f>
        <v>0</v>
      </c>
      <c r="C30" s="24">
        <f>+'[9]BULLETIN'!C$75</f>
        <v>0</v>
      </c>
      <c r="D30" s="24">
        <f>+'[9]BULLETIN'!D$75</f>
        <v>0</v>
      </c>
      <c r="E30" s="24">
        <f>+'[9]BULLETIN'!E$75</f>
        <v>0</v>
      </c>
      <c r="F30" s="24">
        <f>+'[9]BULLETIN'!F$75</f>
        <v>0</v>
      </c>
      <c r="G30" s="24">
        <f>+'[9]BULLETIN'!G$75</f>
        <v>0</v>
      </c>
      <c r="H30" s="24">
        <f>+'[9]BULLETIN'!H$75</f>
        <v>0</v>
      </c>
      <c r="I30" s="24">
        <f>+'[9]BULLETIN'!I$75</f>
        <v>0</v>
      </c>
      <c r="J30" s="24">
        <f>+'[9]BULLETIN'!J$75</f>
        <v>0</v>
      </c>
      <c r="K30" s="24">
        <f>+'[9]BULLETIN'!K$75</f>
        <v>0</v>
      </c>
      <c r="L30" s="24">
        <f>+'[9]BULLETIN'!L$75</f>
        <v>0</v>
      </c>
      <c r="M30" s="24">
        <f>+'[9]BULLETIN'!M$75</f>
        <v>0</v>
      </c>
      <c r="N30" s="25">
        <f>+'[9]BULLETIN'!N$75</f>
        <v>0</v>
      </c>
      <c r="O30" s="26"/>
      <c r="P30" s="205">
        <f t="shared" si="0"/>
        <v>0</v>
      </c>
    </row>
    <row r="31" spans="1:16" ht="15" customHeight="1">
      <c r="A31" s="30"/>
      <c r="B31" s="217">
        <f>+'[9]BULLETIN'!A$22</f>
        <v>0</v>
      </c>
      <c r="C31" s="24">
        <f>+'[9]BULLETIN'!C$76</f>
        <v>0</v>
      </c>
      <c r="D31" s="24">
        <f>+'[9]BULLETIN'!D$76</f>
        <v>0</v>
      </c>
      <c r="E31" s="24">
        <f>+'[9]BULLETIN'!E$76</f>
        <v>0</v>
      </c>
      <c r="F31" s="24">
        <f>+'[9]BULLETIN'!F$76</f>
        <v>0</v>
      </c>
      <c r="G31" s="24">
        <f>+'[9]BULLETIN'!G$76</f>
        <v>0</v>
      </c>
      <c r="H31" s="24">
        <f>+'[9]BULLETIN'!H$76</f>
        <v>0</v>
      </c>
      <c r="I31" s="24">
        <f>+'[9]BULLETIN'!I$76</f>
        <v>0</v>
      </c>
      <c r="J31" s="24">
        <f>+'[9]BULLETIN'!J$76</f>
        <v>0</v>
      </c>
      <c r="K31" s="24">
        <f>+'[9]BULLETIN'!K$76</f>
        <v>0</v>
      </c>
      <c r="L31" s="24">
        <f>+'[9]BULLETIN'!L$76</f>
        <v>0</v>
      </c>
      <c r="M31" s="24">
        <f>+'[9]BULLETIN'!M$76</f>
        <v>0</v>
      </c>
      <c r="N31" s="25">
        <f>+'[9]BULLETIN'!N$76</f>
        <v>0</v>
      </c>
      <c r="O31" s="26"/>
      <c r="P31" s="205">
        <f t="shared" si="0"/>
        <v>0</v>
      </c>
    </row>
    <row r="32" spans="1:16" ht="15" customHeight="1">
      <c r="A32" s="30"/>
      <c r="B32" s="217">
        <f>+'[9]BULLETIN'!A$23</f>
        <v>0</v>
      </c>
      <c r="C32" s="24">
        <f>+'[9]BULLETIN'!C$77</f>
        <v>0</v>
      </c>
      <c r="D32" s="24">
        <f>+'[9]BULLETIN'!D$77</f>
        <v>0</v>
      </c>
      <c r="E32" s="24">
        <f>+'[9]BULLETIN'!E$77</f>
        <v>0</v>
      </c>
      <c r="F32" s="24">
        <f>+'[9]BULLETIN'!F$77</f>
        <v>0</v>
      </c>
      <c r="G32" s="24">
        <f>+'[9]BULLETIN'!G$77</f>
        <v>0</v>
      </c>
      <c r="H32" s="24">
        <f>+'[9]BULLETIN'!H$77</f>
        <v>0</v>
      </c>
      <c r="I32" s="24">
        <f>+'[9]BULLETIN'!I$77</f>
        <v>0</v>
      </c>
      <c r="J32" s="24">
        <f>+'[9]BULLETIN'!J$77</f>
        <v>0</v>
      </c>
      <c r="K32" s="24">
        <f>+'[9]BULLETIN'!K$77</f>
        <v>0</v>
      </c>
      <c r="L32" s="24">
        <f>+'[9]BULLETIN'!L$77</f>
        <v>0</v>
      </c>
      <c r="M32" s="24">
        <f>+'[9]BULLETIN'!M$77</f>
        <v>0</v>
      </c>
      <c r="N32" s="25">
        <f>+'[9]BULLETIN'!N$77</f>
        <v>0</v>
      </c>
      <c r="O32" s="26"/>
      <c r="P32" s="205">
        <f t="shared" si="0"/>
        <v>0</v>
      </c>
    </row>
    <row r="33" spans="1:16" ht="15" customHeight="1">
      <c r="A33" s="30"/>
      <c r="B33" s="217">
        <f>+'[9]BULLETIN'!A$24</f>
        <v>0</v>
      </c>
      <c r="C33" s="24">
        <f>+'[9]BULLETIN'!C$78</f>
        <v>0</v>
      </c>
      <c r="D33" s="24">
        <f>+'[9]BULLETIN'!D$78</f>
        <v>0</v>
      </c>
      <c r="E33" s="24">
        <f>+'[9]BULLETIN'!E$78</f>
        <v>0</v>
      </c>
      <c r="F33" s="24">
        <f>+'[9]BULLETIN'!F$78</f>
        <v>0</v>
      </c>
      <c r="G33" s="24">
        <f>+'[9]BULLETIN'!G$78</f>
        <v>0</v>
      </c>
      <c r="H33" s="24">
        <f>+'[9]BULLETIN'!H$78</f>
        <v>0</v>
      </c>
      <c r="I33" s="24">
        <f>+'[9]BULLETIN'!I$78</f>
        <v>0</v>
      </c>
      <c r="J33" s="24">
        <f>+'[9]BULLETIN'!J$78</f>
        <v>0</v>
      </c>
      <c r="K33" s="24">
        <f>+'[9]BULLETIN'!K$78</f>
        <v>0</v>
      </c>
      <c r="L33" s="24">
        <f>+'[9]BULLETIN'!L$78</f>
        <v>0</v>
      </c>
      <c r="M33" s="24">
        <f>+'[9]BULLETIN'!M$78</f>
        <v>0</v>
      </c>
      <c r="N33" s="25">
        <f>+'[9]BULLETIN'!N$78</f>
        <v>0</v>
      </c>
      <c r="O33" s="26"/>
      <c r="P33" s="205">
        <f t="shared" si="0"/>
        <v>0</v>
      </c>
    </row>
    <row r="34" spans="1:16" ht="15" customHeight="1">
      <c r="A34" s="30"/>
      <c r="B34" s="217">
        <f>+'[9]BULLETIN'!A$25</f>
        <v>0</v>
      </c>
      <c r="C34" s="24">
        <f>+'[9]BULLETIN'!C$79</f>
        <v>0</v>
      </c>
      <c r="D34" s="24">
        <f>+'[9]BULLETIN'!D$79</f>
        <v>0</v>
      </c>
      <c r="E34" s="24">
        <f>+'[9]BULLETIN'!E$79</f>
        <v>0</v>
      </c>
      <c r="F34" s="24">
        <f>+'[9]BULLETIN'!F$79</f>
        <v>0</v>
      </c>
      <c r="G34" s="24">
        <f>+'[9]BULLETIN'!G$79</f>
        <v>0</v>
      </c>
      <c r="H34" s="24">
        <f>+'[9]BULLETIN'!H$79</f>
        <v>0</v>
      </c>
      <c r="I34" s="24">
        <f>+'[9]BULLETIN'!I$79</f>
        <v>0</v>
      </c>
      <c r="J34" s="24">
        <f>+'[9]BULLETIN'!J$79</f>
        <v>0</v>
      </c>
      <c r="K34" s="24">
        <f>+'[9]BULLETIN'!K$79</f>
        <v>0</v>
      </c>
      <c r="L34" s="24">
        <f>+'[9]BULLETIN'!L$79</f>
        <v>0</v>
      </c>
      <c r="M34" s="24">
        <f>+'[9]BULLETIN'!M$79</f>
        <v>0</v>
      </c>
      <c r="N34" s="25">
        <f>+'[9]BULLETIN'!N$79</f>
        <v>0</v>
      </c>
      <c r="O34" s="26"/>
      <c r="P34" s="205">
        <f t="shared" si="0"/>
        <v>0</v>
      </c>
    </row>
    <row r="35" spans="1:16" ht="15" customHeight="1">
      <c r="A35" s="30"/>
      <c r="B35" s="217">
        <f>+'[9]BULLETIN'!A$26</f>
        <v>0</v>
      </c>
      <c r="C35" s="24">
        <f>+'[9]BULLETIN'!C$80</f>
        <v>0</v>
      </c>
      <c r="D35" s="24">
        <f>+'[9]BULLETIN'!D$80</f>
        <v>0</v>
      </c>
      <c r="E35" s="24">
        <f>+'[9]BULLETIN'!E$80</f>
        <v>0</v>
      </c>
      <c r="F35" s="24">
        <f>+'[9]BULLETIN'!F$80</f>
        <v>0</v>
      </c>
      <c r="G35" s="24">
        <f>+'[9]BULLETIN'!G$80</f>
        <v>0</v>
      </c>
      <c r="H35" s="24">
        <f>+'[9]BULLETIN'!H$80</f>
        <v>0</v>
      </c>
      <c r="I35" s="24">
        <f>+'[9]BULLETIN'!I$80</f>
        <v>0</v>
      </c>
      <c r="J35" s="24">
        <f>+'[9]BULLETIN'!J$80</f>
        <v>0</v>
      </c>
      <c r="K35" s="24">
        <f>+'[9]BULLETIN'!K$80</f>
        <v>0</v>
      </c>
      <c r="L35" s="24">
        <f>+'[9]BULLETIN'!L$80</f>
        <v>0</v>
      </c>
      <c r="M35" s="24">
        <f>+'[9]BULLETIN'!M$80</f>
        <v>0</v>
      </c>
      <c r="N35" s="25">
        <f>+'[9]BULLETIN'!N$80</f>
        <v>0</v>
      </c>
      <c r="O35" s="26"/>
      <c r="P35" s="205">
        <f>+N35-P71</f>
        <v>0</v>
      </c>
    </row>
    <row r="36" spans="1:16" ht="15" customHeight="1">
      <c r="A36" s="30"/>
      <c r="B36" s="217">
        <f>+'[9]BULLETIN'!A$27</f>
        <v>0</v>
      </c>
      <c r="C36" s="24">
        <f>+'[9]BULLETIN'!C$81</f>
        <v>0</v>
      </c>
      <c r="D36" s="24">
        <f>+'[9]BULLETIN'!D$81</f>
        <v>0</v>
      </c>
      <c r="E36" s="24">
        <f>+'[9]BULLETIN'!E$81</f>
        <v>0</v>
      </c>
      <c r="F36" s="24">
        <f>+'[9]BULLETIN'!F$81</f>
        <v>0</v>
      </c>
      <c r="G36" s="24">
        <f>+'[9]BULLETIN'!G$81</f>
        <v>0</v>
      </c>
      <c r="H36" s="24">
        <f>+'[9]BULLETIN'!H$81</f>
        <v>0</v>
      </c>
      <c r="I36" s="24">
        <f>+'[9]BULLETIN'!I$81</f>
        <v>0</v>
      </c>
      <c r="J36" s="24">
        <f>+'[9]BULLETIN'!J$81</f>
        <v>0</v>
      </c>
      <c r="K36" s="24">
        <f>+'[9]BULLETIN'!K$81</f>
        <v>0</v>
      </c>
      <c r="L36" s="24">
        <f>+'[9]BULLETIN'!L$81</f>
        <v>0</v>
      </c>
      <c r="M36" s="24">
        <f>+'[9]BULLETIN'!M$81</f>
        <v>0</v>
      </c>
      <c r="N36" s="25">
        <f>+'[9]BULLETIN'!N$81</f>
        <v>0</v>
      </c>
      <c r="O36" s="26"/>
      <c r="P36" s="204">
        <f>+N36-P72</f>
        <v>0</v>
      </c>
    </row>
    <row r="37" spans="1:16" ht="15" customHeight="1">
      <c r="A37" s="30"/>
      <c r="B37" s="217">
        <f>+'[9]BULLETIN'!A$28</f>
        <v>0</v>
      </c>
      <c r="C37" s="24">
        <f>+'[9]BULLETIN'!C$82</f>
        <v>0</v>
      </c>
      <c r="D37" s="24">
        <f>+'[9]BULLETIN'!D$82</f>
        <v>0</v>
      </c>
      <c r="E37" s="24">
        <f>+'[9]BULLETIN'!E$82</f>
        <v>0</v>
      </c>
      <c r="F37" s="24">
        <f>+'[9]BULLETIN'!F$82</f>
        <v>0</v>
      </c>
      <c r="G37" s="24">
        <f>+'[9]BULLETIN'!G$82</f>
        <v>0</v>
      </c>
      <c r="H37" s="24">
        <f>+'[9]BULLETIN'!H$82</f>
        <v>0</v>
      </c>
      <c r="I37" s="24">
        <f>+'[9]BULLETIN'!I$82</f>
        <v>0</v>
      </c>
      <c r="J37" s="24">
        <f>+'[9]BULLETIN'!J$82</f>
        <v>0</v>
      </c>
      <c r="K37" s="24">
        <f>+'[9]BULLETIN'!K$82</f>
        <v>0</v>
      </c>
      <c r="L37" s="24">
        <f>+'[9]BULLETIN'!L$82</f>
        <v>0</v>
      </c>
      <c r="M37" s="24">
        <f>+'[9]BULLETIN'!M$82</f>
        <v>0</v>
      </c>
      <c r="N37" s="25">
        <f>+'[9]BULLETIN'!N$82</f>
        <v>0</v>
      </c>
      <c r="O37" s="26"/>
      <c r="P37" s="205">
        <f>+N37-P73</f>
        <v>0</v>
      </c>
    </row>
    <row r="38" spans="1:16" ht="15" customHeight="1">
      <c r="A38" s="30"/>
      <c r="B38" s="217">
        <f>+'[9]BULLETIN'!A$29</f>
        <v>0</v>
      </c>
      <c r="C38" s="24">
        <f>+'[9]BULLETIN'!C$83</f>
        <v>0</v>
      </c>
      <c r="D38" s="24">
        <f>+'[9]BULLETIN'!D$83</f>
        <v>0</v>
      </c>
      <c r="E38" s="24">
        <f>+'[9]BULLETIN'!E$83</f>
        <v>0</v>
      </c>
      <c r="F38" s="24">
        <f>+'[9]BULLETIN'!F$83</f>
        <v>0</v>
      </c>
      <c r="G38" s="24">
        <f>+'[9]BULLETIN'!G$83</f>
        <v>0</v>
      </c>
      <c r="H38" s="24">
        <f>+'[9]BULLETIN'!H$83</f>
        <v>0</v>
      </c>
      <c r="I38" s="24">
        <f>+'[9]BULLETIN'!I$83</f>
        <v>0</v>
      </c>
      <c r="J38" s="24">
        <f>+'[9]BULLETIN'!J$83</f>
        <v>0</v>
      </c>
      <c r="K38" s="24">
        <f>+'[9]BULLETIN'!K$83</f>
        <v>0</v>
      </c>
      <c r="L38" s="24">
        <f>+'[9]BULLETIN'!L$83</f>
        <v>0</v>
      </c>
      <c r="M38" s="24">
        <f>+'[9]BULLETIN'!M$83</f>
        <v>0</v>
      </c>
      <c r="N38" s="25">
        <f>+'[9]BULLETIN'!N$83</f>
        <v>0</v>
      </c>
      <c r="O38" s="26"/>
      <c r="P38" s="205">
        <f>+N38-P74</f>
        <v>0</v>
      </c>
    </row>
    <row r="39" spans="1:16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43"/>
    </row>
    <row r="40" spans="1:16" ht="21" customHeight="1">
      <c r="A40" s="226" t="s">
        <v>30</v>
      </c>
      <c r="B40" s="238"/>
      <c r="C40" s="230" t="s">
        <v>31</v>
      </c>
      <c r="D40" s="230" t="s">
        <v>171</v>
      </c>
      <c r="E40" s="56" t="s">
        <v>33</v>
      </c>
      <c r="F40" s="57"/>
      <c r="G40" s="58"/>
      <c r="H40" s="56" t="s">
        <v>34</v>
      </c>
      <c r="I40" s="57"/>
      <c r="J40" s="58"/>
      <c r="K40" s="230" t="s">
        <v>35</v>
      </c>
      <c r="L40" s="230" t="s">
        <v>15</v>
      </c>
      <c r="M40" s="240" t="s">
        <v>16</v>
      </c>
      <c r="N40" s="241"/>
      <c r="O40" s="26"/>
      <c r="P40" s="49"/>
    </row>
    <row r="41" spans="1:16" ht="28.5" customHeight="1">
      <c r="A41" s="244" t="s">
        <v>36</v>
      </c>
      <c r="B41" s="245"/>
      <c r="C41" s="239"/>
      <c r="D41" s="239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173</v>
      </c>
      <c r="J41" s="59" t="s">
        <v>8</v>
      </c>
      <c r="K41" s="239"/>
      <c r="L41" s="239"/>
      <c r="M41" s="242"/>
      <c r="N41" s="243"/>
      <c r="O41" s="26"/>
      <c r="P41" s="49"/>
    </row>
    <row r="42" spans="1:16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73"/>
      <c r="N42" s="35"/>
      <c r="O42" s="26"/>
      <c r="P42" s="43"/>
    </row>
    <row r="43" spans="1:17" ht="15" customHeight="1">
      <c r="A43" s="22">
        <f>+'[2]BULLETIN'!B$83</f>
        <v>2014</v>
      </c>
      <c r="B43" s="23"/>
      <c r="C43" s="24">
        <f>+'[2]BULLETIN'!C$109</f>
        <v>5944211</v>
      </c>
      <c r="D43" s="24">
        <f>+'[2]BULLETIN'!D$109</f>
        <v>2744772</v>
      </c>
      <c r="E43" s="24">
        <f>+'[2]BULLETIN'!E$109</f>
        <v>1080533</v>
      </c>
      <c r="F43" s="24">
        <f>+'[2]BULLETIN'!F$109</f>
        <v>335007</v>
      </c>
      <c r="G43" s="24">
        <f>+'[2]BULLETIN'!G$109</f>
        <v>1415540</v>
      </c>
      <c r="H43" s="24">
        <f>+'[2]BULLETIN'!H$109</f>
        <v>418050</v>
      </c>
      <c r="I43" s="24">
        <f>+'[2]BULLETIN'!I$109</f>
        <v>62079</v>
      </c>
      <c r="J43" s="24">
        <f>+'[2]BULLETIN'!J$109</f>
        <v>480129</v>
      </c>
      <c r="K43" s="24">
        <f>+'[2]BULLETIN'!K$109</f>
        <v>80031</v>
      </c>
      <c r="L43" s="24">
        <f>+'[2]BULLETIN'!L$109</f>
        <v>1539756</v>
      </c>
      <c r="M43" s="34"/>
      <c r="N43" s="35">
        <f>+'[2]BULLETIN'!M$109</f>
        <v>420970</v>
      </c>
      <c r="O43" s="198"/>
      <c r="P43" s="43"/>
      <c r="Q43" s="199"/>
    </row>
    <row r="44" spans="1:17" ht="15" customHeight="1">
      <c r="A44" s="22">
        <f>+'[1]BULLETIN'!B$83</f>
        <v>2015</v>
      </c>
      <c r="B44" s="23"/>
      <c r="C44" s="24">
        <f>+'[1]BULLETIN'!C$109</f>
        <v>5640435</v>
      </c>
      <c r="D44" s="24">
        <f>+'[1]BULLETIN'!D$109</f>
        <v>2873002</v>
      </c>
      <c r="E44" s="24">
        <f>+'[1]BULLETIN'!E$109</f>
        <v>794899</v>
      </c>
      <c r="F44" s="24">
        <f>+'[1]BULLETIN'!F$109</f>
        <v>605976</v>
      </c>
      <c r="G44" s="24">
        <f>+'[1]BULLETIN'!G$109</f>
        <v>1400875</v>
      </c>
      <c r="H44" s="24">
        <f>+'[1]BULLETIN'!H$109</f>
        <v>394532</v>
      </c>
      <c r="I44" s="24">
        <f>+'[1]BULLETIN'!I$109</f>
        <v>138524</v>
      </c>
      <c r="J44" s="24">
        <f>+'[1]BULLETIN'!J$109</f>
        <v>533056</v>
      </c>
      <c r="K44" s="24">
        <f>+'[1]BULLETIN'!K$109</f>
        <v>276624</v>
      </c>
      <c r="L44" s="24">
        <f>+'[1]BULLETIN'!L$109</f>
        <v>1775666</v>
      </c>
      <c r="M44" s="36"/>
      <c r="N44" s="35">
        <f>+'[1]BULLETIN'!M$109</f>
        <v>418559</v>
      </c>
      <c r="O44" s="198"/>
      <c r="P44" s="43"/>
      <c r="Q44" s="199"/>
    </row>
    <row r="45" spans="1:17" ht="15" customHeight="1">
      <c r="A45" s="22">
        <f>+'[3]BULLETIN'!B$83</f>
        <v>2016</v>
      </c>
      <c r="B45" s="23"/>
      <c r="C45" s="24">
        <f>+'[3]BULLETIN'!C$109</f>
        <v>5184782</v>
      </c>
      <c r="D45" s="24">
        <f>+'[3]BULLETIN'!D$109</f>
        <v>2938669</v>
      </c>
      <c r="E45" s="24">
        <f>+'[3]BULLETIN'!E$109</f>
        <v>867254</v>
      </c>
      <c r="F45" s="24">
        <f>+'[3]BULLETIN'!F$109</f>
        <v>458655</v>
      </c>
      <c r="G45" s="24">
        <f>+'[3]BULLETIN'!G$109</f>
        <v>1325909</v>
      </c>
      <c r="H45" s="24">
        <f>+'[3]BULLETIN'!H$109</f>
        <v>392462</v>
      </c>
      <c r="I45" s="24">
        <f>+'[3]BULLETIN'!I$109</f>
        <v>199520</v>
      </c>
      <c r="J45" s="24">
        <f>+'[3]BULLETIN'!J$109</f>
        <v>591982</v>
      </c>
      <c r="K45" s="24">
        <f>+'[3]BULLETIN'!K$109</f>
        <v>628113</v>
      </c>
      <c r="L45" s="24">
        <f>+'[3]BULLETIN'!L$109</f>
        <v>1946108</v>
      </c>
      <c r="M45" s="36"/>
      <c r="N45" s="35">
        <f>+'[3]BULLETIN'!M$109</f>
        <v>616828</v>
      </c>
      <c r="O45" s="198"/>
      <c r="P45" s="43"/>
      <c r="Q45" s="199"/>
    </row>
    <row r="46" spans="1:17" ht="15" customHeight="1">
      <c r="A46" s="22">
        <f>+'[5]BULLETIN'!B$83</f>
        <v>2017</v>
      </c>
      <c r="B46" s="23"/>
      <c r="C46" s="24">
        <f>+'[5]BULLETIN'!C$109</f>
        <v>5141834</v>
      </c>
      <c r="D46" s="24">
        <f>+'[5]BULLETIN'!D$109</f>
        <v>2934174</v>
      </c>
      <c r="E46" s="24">
        <f>+'[5]BULLETIN'!E$109</f>
        <v>873013</v>
      </c>
      <c r="F46" s="24">
        <f>+'[5]BULLETIN'!F$109</f>
        <v>425602</v>
      </c>
      <c r="G46" s="24">
        <f>+'[5]BULLETIN'!G$109</f>
        <v>1298615</v>
      </c>
      <c r="H46" s="24">
        <f>+'[5]BULLETIN'!H$109</f>
        <v>359659</v>
      </c>
      <c r="I46" s="24">
        <f>+'[5]BULLETIN'!I$109</f>
        <v>251256</v>
      </c>
      <c r="J46" s="24">
        <f>+'[5]BULLETIN'!J$109</f>
        <v>610915</v>
      </c>
      <c r="K46" s="24">
        <f>+'[5]BULLETIN'!K$109</f>
        <v>442245</v>
      </c>
      <c r="L46" s="24">
        <f>+'[5]BULLETIN'!L$109</f>
        <v>2162640</v>
      </c>
      <c r="M46" s="36"/>
      <c r="N46" s="35">
        <f>+'[5]BULLETIN'!M$109</f>
        <v>286239</v>
      </c>
      <c r="O46" s="198"/>
      <c r="P46" s="43"/>
      <c r="Q46" s="199"/>
    </row>
    <row r="47" spans="1:17" ht="15" customHeight="1">
      <c r="A47" s="22">
        <f>+'[6]BULLETIN'!$B$83</f>
        <v>2018</v>
      </c>
      <c r="B47" s="27"/>
      <c r="C47" s="24">
        <f>+'[6]BULLETIN'!C$109</f>
        <v>5512277</v>
      </c>
      <c r="D47" s="24">
        <f>+'[6]BULLETIN'!D$109</f>
        <v>3274352</v>
      </c>
      <c r="E47" s="24">
        <f>+'[6]BULLETIN'!E$109</f>
        <v>780689</v>
      </c>
      <c r="F47" s="24">
        <f>+'[6]BULLETIN'!F$109</f>
        <v>367918</v>
      </c>
      <c r="G47" s="24">
        <f>+'[6]BULLETIN'!G$109</f>
        <v>1148607</v>
      </c>
      <c r="H47" s="24">
        <f>+'[6]BULLETIN'!H$109</f>
        <v>398707</v>
      </c>
      <c r="I47" s="24">
        <f>+'[6]BULLETIN'!I$109</f>
        <v>205848</v>
      </c>
      <c r="J47" s="24">
        <f>+'[6]BULLETIN'!J$109</f>
        <v>604555</v>
      </c>
      <c r="K47" s="24">
        <f>+'[6]BULLETIN'!K$109</f>
        <v>431998</v>
      </c>
      <c r="L47" s="24">
        <f>+'[6]BULLETIN'!L$109</f>
        <v>2427664</v>
      </c>
      <c r="M47" s="34"/>
      <c r="N47" s="35">
        <f>+'[6]BULLETIN'!M$109</f>
        <v>289372</v>
      </c>
      <c r="O47" s="198"/>
      <c r="P47" s="43"/>
      <c r="Q47" s="199"/>
    </row>
    <row r="48" spans="1:17" ht="15" customHeight="1">
      <c r="A48" s="22">
        <f>+'[7]BULLETIN'!$B$83</f>
        <v>2019</v>
      </c>
      <c r="B48" s="27"/>
      <c r="C48" s="24">
        <f>+'[7]BULLETIN'!C$109</f>
        <v>5963889</v>
      </c>
      <c r="D48" s="24">
        <f>+'[7]BULLETIN'!D$109</f>
        <v>3315268</v>
      </c>
      <c r="E48" s="24">
        <f>+'[7]BULLETIN'!E$109</f>
        <v>797305</v>
      </c>
      <c r="F48" s="24">
        <f>+'[7]BULLETIN'!F$109</f>
        <v>370106</v>
      </c>
      <c r="G48" s="24">
        <f>+'[7]BULLETIN'!G$109</f>
        <v>1167411</v>
      </c>
      <c r="H48" s="24">
        <f>+'[7]BULLETIN'!H$109</f>
        <v>435517</v>
      </c>
      <c r="I48" s="24">
        <f>+'[7]BULLETIN'!I$109</f>
        <v>153771</v>
      </c>
      <c r="J48" s="24">
        <f>+'[7]BULLETIN'!J$109</f>
        <v>589288</v>
      </c>
      <c r="K48" s="24">
        <f>+'[7]BULLETIN'!K$109</f>
        <v>273933</v>
      </c>
      <c r="L48" s="24">
        <f>+'[7]BULLETIN'!L$109</f>
        <v>2545672</v>
      </c>
      <c r="M48" s="34"/>
      <c r="N48" s="35">
        <f>+'[7]BULLETIN'!M$109</f>
        <v>440132</v>
      </c>
      <c r="O48" s="198"/>
      <c r="P48" s="43"/>
      <c r="Q48" s="199"/>
    </row>
    <row r="49" spans="1:17" ht="15" customHeight="1">
      <c r="A49" s="22">
        <f>+'[4]BULLETIN'!$B$83</f>
        <v>2020</v>
      </c>
      <c r="B49" s="27"/>
      <c r="C49" s="24">
        <f>+'[4]BULLETIN'!C$109</f>
        <v>6410741</v>
      </c>
      <c r="D49" s="24">
        <f>+'[4]BULLETIN'!D$109</f>
        <v>3831139</v>
      </c>
      <c r="E49" s="24">
        <f>+'[4]BULLETIN'!E$109</f>
        <v>926223</v>
      </c>
      <c r="F49" s="24">
        <f>+'[4]BULLETIN'!F$109</f>
        <v>334070</v>
      </c>
      <c r="G49" s="24">
        <f>+'[4]BULLETIN'!G$109</f>
        <v>1260293</v>
      </c>
      <c r="H49" s="24">
        <f>+'[4]BULLETIN'!H$109</f>
        <v>417577</v>
      </c>
      <c r="I49" s="24">
        <f>+'[4]BULLETIN'!I$109</f>
        <v>115248</v>
      </c>
      <c r="J49" s="24">
        <f>+'[4]BULLETIN'!J$109</f>
        <v>532825</v>
      </c>
      <c r="K49" s="24">
        <f>+'[4]BULLETIN'!K$109</f>
        <v>387599</v>
      </c>
      <c r="L49" s="24">
        <f>+'[4]BULLETIN'!L$109</f>
        <v>2873316</v>
      </c>
      <c r="M49" s="34"/>
      <c r="N49" s="35">
        <f>+'[4]BULLETIN'!M$109</f>
        <v>247668</v>
      </c>
      <c r="O49" s="198"/>
      <c r="P49" s="43"/>
      <c r="Q49" s="199"/>
    </row>
    <row r="50" spans="1:17" ht="15" customHeight="1">
      <c r="A50" s="22">
        <f>+'[8]BULLETIN'!$B$83</f>
        <v>2021</v>
      </c>
      <c r="B50" s="27"/>
      <c r="C50" s="24">
        <f>+'[8]BULLETIN'!C$109</f>
        <v>7318293</v>
      </c>
      <c r="D50" s="24">
        <f>+'[8]BULLETIN'!D$109</f>
        <v>3989110</v>
      </c>
      <c r="E50" s="24">
        <f>+'[8]BULLETIN'!E$109</f>
        <v>986811</v>
      </c>
      <c r="F50" s="24">
        <f>+'[8]BULLETIN'!F$109</f>
        <v>400367</v>
      </c>
      <c r="G50" s="24">
        <f>+'[8]BULLETIN'!G$109</f>
        <v>1387178</v>
      </c>
      <c r="H50" s="24">
        <f>+'[8]BULLETIN'!H$109</f>
        <v>515301</v>
      </c>
      <c r="I50" s="24">
        <f>+'[8]BULLETIN'!I$109</f>
        <v>141621</v>
      </c>
      <c r="J50" s="24">
        <f>+'[8]BULLETIN'!J$109</f>
        <v>656922</v>
      </c>
      <c r="K50" s="24">
        <f>+'[8]BULLETIN'!K$109</f>
        <v>669103</v>
      </c>
      <c r="L50" s="24">
        <f>+'[8]BULLETIN'!L$109</f>
        <v>3126232</v>
      </c>
      <c r="M50" s="34"/>
      <c r="N50" s="35">
        <f>+'[8]BULLETIN'!M$109</f>
        <v>1365442</v>
      </c>
      <c r="O50" s="198"/>
      <c r="P50" s="43"/>
      <c r="Q50" s="199"/>
    </row>
    <row r="51" spans="1:17" ht="15" customHeight="1">
      <c r="A51" s="22">
        <f>+'[10]BULLETIN'!$B$83</f>
        <v>2022</v>
      </c>
      <c r="B51" s="27"/>
      <c r="C51" s="24">
        <f>+'[10]BULLETIN'!C$109</f>
        <v>8715066</v>
      </c>
      <c r="D51" s="24">
        <f>+'[10]BULLETIN'!D$109</f>
        <v>4517658</v>
      </c>
      <c r="E51" s="24">
        <f>+'[10]BULLETIN'!E$109</f>
        <v>1106348</v>
      </c>
      <c r="F51" s="24">
        <f>+'[10]BULLETIN'!F$109</f>
        <v>386804</v>
      </c>
      <c r="G51" s="24">
        <f>+'[10]BULLETIN'!G$109</f>
        <v>1493152</v>
      </c>
      <c r="H51" s="24">
        <f>+'[10]BULLETIN'!H$109</f>
        <v>653479</v>
      </c>
      <c r="I51" s="24">
        <f>+'[10]BULLETIN'!I$109</f>
        <v>259712</v>
      </c>
      <c r="J51" s="24">
        <f>+'[10]BULLETIN'!J$109</f>
        <v>913191</v>
      </c>
      <c r="K51" s="24">
        <f>+'[10]BULLETIN'!K$109</f>
        <v>459951</v>
      </c>
      <c r="L51" s="24">
        <f>+'[10]BULLETIN'!L$109</f>
        <v>3389472</v>
      </c>
      <c r="M51" s="34"/>
      <c r="N51" s="35">
        <f>+'[10]BULLETIN'!M$109</f>
        <v>938624</v>
      </c>
      <c r="O51" s="198"/>
      <c r="P51" s="43"/>
      <c r="Q51" s="199"/>
    </row>
    <row r="52" spans="1:17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34"/>
      <c r="N52" s="35"/>
      <c r="O52" s="198"/>
      <c r="P52" s="43"/>
      <c r="Q52" s="199"/>
    </row>
    <row r="53" spans="1:17" ht="15" customHeight="1">
      <c r="A53" s="30">
        <f>+'[8]BULLETIN'!$B$18</f>
        <v>2021</v>
      </c>
      <c r="B53" s="31" t="str">
        <f>+'[8]BULLETIN'!A$20</f>
        <v>MARS</v>
      </c>
      <c r="C53" s="24">
        <f>+'[8]BULLETIN'!C$100</f>
        <v>6433242</v>
      </c>
      <c r="D53" s="24">
        <f>+'[8]BULLETIN'!D$100</f>
        <v>3947869</v>
      </c>
      <c r="E53" s="24">
        <f>+'[8]BULLETIN'!E$100</f>
        <v>957220</v>
      </c>
      <c r="F53" s="24">
        <f>+'[8]BULLETIN'!F$100</f>
        <v>295673</v>
      </c>
      <c r="G53" s="24">
        <f>+'[8]BULLETIN'!G$100</f>
        <v>1252893</v>
      </c>
      <c r="H53" s="24">
        <f>+'[8]BULLETIN'!H$100</f>
        <v>477588</v>
      </c>
      <c r="I53" s="24">
        <f>+'[8]BULLETIN'!I$100</f>
        <v>133766</v>
      </c>
      <c r="J53" s="24">
        <f>+'[8]BULLETIN'!J$100</f>
        <v>611354</v>
      </c>
      <c r="K53" s="24">
        <f>+'[8]BULLETIN'!K$100</f>
        <v>501511</v>
      </c>
      <c r="L53" s="24">
        <f>+'[8]BULLETIN'!L$100</f>
        <v>3030053</v>
      </c>
      <c r="M53" s="34"/>
      <c r="N53" s="35">
        <f>+'[8]BULLETIN'!M$100</f>
        <v>200739</v>
      </c>
      <c r="O53" s="198"/>
      <c r="P53" s="43"/>
      <c r="Q53" s="199"/>
    </row>
    <row r="54" spans="1:17" ht="15" customHeight="1">
      <c r="A54" s="30"/>
      <c r="B54" s="31" t="str">
        <f>+'[8]BULLETIN'!A$23</f>
        <v>JUIN</v>
      </c>
      <c r="C54" s="24">
        <f>+'[8]BULLETIN'!C$103</f>
        <v>6950508</v>
      </c>
      <c r="D54" s="24">
        <f>+'[8]BULLETIN'!D$103</f>
        <v>3954349</v>
      </c>
      <c r="E54" s="24">
        <f>+'[8]BULLETIN'!E$103</f>
        <v>962392</v>
      </c>
      <c r="F54" s="24">
        <f>+'[8]BULLETIN'!F$103</f>
        <v>299783</v>
      </c>
      <c r="G54" s="24">
        <f>+'[8]BULLETIN'!G$103</f>
        <v>1262175</v>
      </c>
      <c r="H54" s="24">
        <f>+'[8]BULLETIN'!H$103</f>
        <v>528174</v>
      </c>
      <c r="I54" s="24">
        <f>+'[8]BULLETIN'!I$103</f>
        <v>164415</v>
      </c>
      <c r="J54" s="24">
        <f>+'[8]BULLETIN'!J$103</f>
        <v>692589</v>
      </c>
      <c r="K54" s="24">
        <f>+'[8]BULLETIN'!K$103</f>
        <v>483522</v>
      </c>
      <c r="L54" s="24">
        <f>+'[8]BULLETIN'!L$103</f>
        <v>3018307</v>
      </c>
      <c r="M54" s="34"/>
      <c r="N54" s="35">
        <f>+'[8]BULLETIN'!M$103</f>
        <v>322148</v>
      </c>
      <c r="O54" s="198"/>
      <c r="P54" s="43"/>
      <c r="Q54" s="199"/>
    </row>
    <row r="55" spans="1:17" ht="15" customHeight="1">
      <c r="A55" s="30"/>
      <c r="B55" s="31" t="str">
        <f>+'[8]BULLETIN'!A$26</f>
        <v>SEPT</v>
      </c>
      <c r="C55" s="24">
        <f>+'[8]BULLETIN'!C$106</f>
        <v>6878699</v>
      </c>
      <c r="D55" s="24">
        <f>+'[8]BULLETIN'!D$106</f>
        <v>4048194</v>
      </c>
      <c r="E55" s="24">
        <f>+'[8]BULLETIN'!E$106</f>
        <v>1028897</v>
      </c>
      <c r="F55" s="24">
        <f>+'[8]BULLETIN'!F$106</f>
        <v>228019</v>
      </c>
      <c r="G55" s="24">
        <f>+'[8]BULLETIN'!G$106</f>
        <v>1256916</v>
      </c>
      <c r="H55" s="24">
        <f>+'[8]BULLETIN'!H$106</f>
        <v>453435</v>
      </c>
      <c r="I55" s="24">
        <f>+'[8]BULLETIN'!I$106</f>
        <v>128033</v>
      </c>
      <c r="J55" s="24">
        <f>+'[8]BULLETIN'!J$106</f>
        <v>581468</v>
      </c>
      <c r="K55" s="24">
        <f>+'[8]BULLETIN'!K$106</f>
        <v>575288</v>
      </c>
      <c r="L55" s="24">
        <f>+'[8]BULLETIN'!L$106</f>
        <v>3086543</v>
      </c>
      <c r="M55" s="34"/>
      <c r="N55" s="35">
        <f>+'[8]BULLETIN'!M$106</f>
        <v>403272</v>
      </c>
      <c r="O55" s="198"/>
      <c r="P55" s="43"/>
      <c r="Q55" s="199"/>
    </row>
    <row r="56" spans="1:17" ht="15" customHeight="1">
      <c r="A56" s="30"/>
      <c r="B56" s="31" t="str">
        <f>+'[8]BULLETIN'!A$29</f>
        <v>DEC</v>
      </c>
      <c r="C56" s="24">
        <f>+'[8]BULLETIN'!C$109</f>
        <v>7318293</v>
      </c>
      <c r="D56" s="24">
        <f>+'[8]BULLETIN'!D$109</f>
        <v>3989110</v>
      </c>
      <c r="E56" s="24">
        <f>+'[8]BULLETIN'!E$109</f>
        <v>986811</v>
      </c>
      <c r="F56" s="24">
        <f>+'[8]BULLETIN'!F$109</f>
        <v>400367</v>
      </c>
      <c r="G56" s="24">
        <f>+'[8]BULLETIN'!G$109</f>
        <v>1387178</v>
      </c>
      <c r="H56" s="24">
        <f>+'[8]BULLETIN'!H$109</f>
        <v>515301</v>
      </c>
      <c r="I56" s="24">
        <f>+'[8]BULLETIN'!I$109</f>
        <v>141621</v>
      </c>
      <c r="J56" s="24">
        <f>+'[8]BULLETIN'!J$109</f>
        <v>656922</v>
      </c>
      <c r="K56" s="24">
        <f>+'[8]BULLETIN'!K$109</f>
        <v>669103</v>
      </c>
      <c r="L56" s="24">
        <f>+'[8]BULLETIN'!L$109</f>
        <v>3126232</v>
      </c>
      <c r="M56" s="34"/>
      <c r="N56" s="35">
        <f>+'[8]BULLETIN'!M$109</f>
        <v>1365442</v>
      </c>
      <c r="O56" s="198"/>
      <c r="P56" s="43"/>
      <c r="Q56" s="199"/>
    </row>
    <row r="57" spans="1:17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34"/>
      <c r="N57" s="35"/>
      <c r="O57" s="198"/>
      <c r="P57" s="43"/>
      <c r="Q57" s="199"/>
    </row>
    <row r="58" spans="1:17" ht="15" customHeight="1">
      <c r="A58" s="30">
        <f>+'[10]BULLETIN'!$B$18</f>
        <v>2022</v>
      </c>
      <c r="B58" s="31" t="str">
        <f>+'[10]BULLETIN'!A$20</f>
        <v>MARS</v>
      </c>
      <c r="C58" s="24">
        <f>+'[10]BULLETIN'!C$100</f>
        <v>7368646</v>
      </c>
      <c r="D58" s="24">
        <f>+'[10]BULLETIN'!D$100</f>
        <v>4133381</v>
      </c>
      <c r="E58" s="24">
        <f>+'[10]BULLETIN'!E$100</f>
        <v>1092377</v>
      </c>
      <c r="F58" s="24">
        <f>+'[10]BULLETIN'!F$100</f>
        <v>367500</v>
      </c>
      <c r="G58" s="24">
        <f>+'[10]BULLETIN'!G$100</f>
        <v>1459877</v>
      </c>
      <c r="H58" s="24">
        <f>+'[10]BULLETIN'!H$100</f>
        <v>490108</v>
      </c>
      <c r="I58" s="24">
        <f>+'[10]BULLETIN'!I$100</f>
        <v>232262</v>
      </c>
      <c r="J58" s="24">
        <f>+'[10]BULLETIN'!J$100</f>
        <v>722370</v>
      </c>
      <c r="K58" s="24">
        <f>+'[10]BULLETIN'!K$100</f>
        <v>551315</v>
      </c>
      <c r="L58" s="24">
        <f>+'[10]BULLETIN'!L$100</f>
        <v>3385930</v>
      </c>
      <c r="M58" s="34"/>
      <c r="N58" s="35">
        <f>+'[10]BULLETIN'!M$100</f>
        <v>306626</v>
      </c>
      <c r="O58" s="198"/>
      <c r="P58" s="43"/>
      <c r="Q58" s="199"/>
    </row>
    <row r="59" spans="1:17" ht="15" customHeight="1">
      <c r="A59" s="30"/>
      <c r="B59" s="31" t="str">
        <f>+'[10]BULLETIN'!A$23</f>
        <v>JUIN</v>
      </c>
      <c r="C59" s="24">
        <f>+'[10]BULLETIN'!C$103</f>
        <v>7546014</v>
      </c>
      <c r="D59" s="24">
        <f>+'[10]BULLETIN'!D$103</f>
        <v>4204874</v>
      </c>
      <c r="E59" s="24">
        <f>+'[10]BULLETIN'!E$103</f>
        <v>1264380</v>
      </c>
      <c r="F59" s="24">
        <f>+'[10]BULLETIN'!F$103</f>
        <v>418286</v>
      </c>
      <c r="G59" s="24">
        <f>+'[10]BULLETIN'!G$103</f>
        <v>1682666</v>
      </c>
      <c r="H59" s="24">
        <f>+'[10]BULLETIN'!H$103</f>
        <v>545276</v>
      </c>
      <c r="I59" s="24">
        <f>+'[10]BULLETIN'!I$103</f>
        <v>228090</v>
      </c>
      <c r="J59" s="24">
        <f>+'[10]BULLETIN'!J$103</f>
        <v>773366</v>
      </c>
      <c r="K59" s="24">
        <f>+'[10]BULLETIN'!K$103</f>
        <v>508307</v>
      </c>
      <c r="L59" s="24">
        <f>+'[10]BULLETIN'!L$103</f>
        <v>3391736</v>
      </c>
      <c r="M59" s="34"/>
      <c r="N59" s="35">
        <f>+'[10]BULLETIN'!M$103</f>
        <v>566911</v>
      </c>
      <c r="O59" s="198"/>
      <c r="P59" s="43"/>
      <c r="Q59" s="199"/>
    </row>
    <row r="60" spans="1:17" ht="15" customHeight="1">
      <c r="A60" s="30"/>
      <c r="B60" s="31" t="str">
        <f>+'[10]BULLETIN'!A$26</f>
        <v>SEPT</v>
      </c>
      <c r="C60" s="24">
        <f>+'[10]BULLETIN'!C$106</f>
        <v>8105024</v>
      </c>
      <c r="D60" s="24">
        <f>+'[10]BULLETIN'!D$106</f>
        <v>4298060</v>
      </c>
      <c r="E60" s="24">
        <f>+'[10]BULLETIN'!E$106</f>
        <v>1166040</v>
      </c>
      <c r="F60" s="24">
        <f>+'[10]BULLETIN'!F$106</f>
        <v>369081</v>
      </c>
      <c r="G60" s="24">
        <f>+'[10]BULLETIN'!G$106</f>
        <v>1535121</v>
      </c>
      <c r="H60" s="24">
        <f>+'[10]BULLETIN'!H$106</f>
        <v>529258</v>
      </c>
      <c r="I60" s="24">
        <f>+'[10]BULLETIN'!I$106</f>
        <v>287810</v>
      </c>
      <c r="J60" s="24">
        <f>+'[10]BULLETIN'!J$106</f>
        <v>817068</v>
      </c>
      <c r="K60" s="24">
        <f>+'[10]BULLETIN'!K$106</f>
        <v>414091</v>
      </c>
      <c r="L60" s="24">
        <f>+'[10]BULLETIN'!L$106</f>
        <v>3460912</v>
      </c>
      <c r="M60" s="34"/>
      <c r="N60" s="35">
        <f>+'[10]BULLETIN'!M$106</f>
        <v>711444</v>
      </c>
      <c r="O60" s="198"/>
      <c r="P60" s="43"/>
      <c r="Q60" s="199"/>
    </row>
    <row r="61" spans="1:17" ht="15" customHeight="1">
      <c r="A61" s="30"/>
      <c r="B61" s="31" t="str">
        <f>+'[10]BULLETIN'!A$29</f>
        <v>DEC</v>
      </c>
      <c r="C61" s="24">
        <f>+'[10]BULLETIN'!C$109</f>
        <v>8715066</v>
      </c>
      <c r="D61" s="24">
        <f>+'[10]BULLETIN'!D$109</f>
        <v>4517658</v>
      </c>
      <c r="E61" s="24">
        <f>+'[10]BULLETIN'!E$109</f>
        <v>1106348</v>
      </c>
      <c r="F61" s="24">
        <f>+'[10]BULLETIN'!F$109</f>
        <v>386804</v>
      </c>
      <c r="G61" s="24">
        <f>+'[10]BULLETIN'!G$109</f>
        <v>1493152</v>
      </c>
      <c r="H61" s="24">
        <f>+'[10]BULLETIN'!H$109</f>
        <v>653479</v>
      </c>
      <c r="I61" s="24">
        <f>+'[10]BULLETIN'!I$109</f>
        <v>259712</v>
      </c>
      <c r="J61" s="24">
        <f>+'[10]BULLETIN'!J$109</f>
        <v>913191</v>
      </c>
      <c r="K61" s="24">
        <f>+'[10]BULLETIN'!K$109</f>
        <v>459951</v>
      </c>
      <c r="L61" s="24">
        <f>+'[10]BULLETIN'!L$109</f>
        <v>3389472</v>
      </c>
      <c r="M61" s="34"/>
      <c r="N61" s="35">
        <f>+'[10]BULLETIN'!M$109</f>
        <v>938624</v>
      </c>
      <c r="O61" s="198"/>
      <c r="P61" s="43"/>
      <c r="Q61" s="199"/>
    </row>
    <row r="62" spans="1:17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34"/>
      <c r="N62" s="35"/>
      <c r="O62" s="198"/>
      <c r="P62" s="43"/>
      <c r="Q62" s="199"/>
    </row>
    <row r="63" spans="1:17" ht="15" customHeight="1">
      <c r="A63" s="216">
        <f>+'[9]BULLETIN'!$B$18</f>
        <v>2023</v>
      </c>
      <c r="B63" s="217" t="str">
        <f>+'[9]BULLETIN'!A$18</f>
        <v>JAN</v>
      </c>
      <c r="C63" s="24">
        <f>+'[9]BULLETIN'!C$98</f>
        <v>9043145</v>
      </c>
      <c r="D63" s="24">
        <f>+'[9]BULLETIN'!D$98</f>
        <v>4441841</v>
      </c>
      <c r="E63" s="24">
        <f>+'[9]BULLETIN'!E$98</f>
        <v>1106133</v>
      </c>
      <c r="F63" s="24">
        <f>+'[9]BULLETIN'!F$98</f>
        <v>392131</v>
      </c>
      <c r="G63" s="24">
        <f>+'[9]BULLETIN'!G$98</f>
        <v>1498264</v>
      </c>
      <c r="H63" s="24">
        <f>+'[9]BULLETIN'!H$98</f>
        <v>763113</v>
      </c>
      <c r="I63" s="24">
        <f>+'[9]BULLETIN'!I$98</f>
        <v>243148</v>
      </c>
      <c r="J63" s="24">
        <f>+'[9]BULLETIN'!J$98</f>
        <v>1006261</v>
      </c>
      <c r="K63" s="24">
        <f>+'[9]BULLETIN'!K$98</f>
        <v>454526</v>
      </c>
      <c r="L63" s="24">
        <f>+'[9]BULLETIN'!L$98</f>
        <v>3688456</v>
      </c>
      <c r="M63" s="34"/>
      <c r="N63" s="35">
        <f>+'[9]BULLETIN'!M$98</f>
        <v>769520</v>
      </c>
      <c r="O63" s="198"/>
      <c r="P63" s="205">
        <f>+C63+D63+G63+J63+K63+L63+N63</f>
        <v>20902013</v>
      </c>
      <c r="Q63" s="199"/>
    </row>
    <row r="64" spans="1:17" ht="15" customHeight="1">
      <c r="A64" s="30"/>
      <c r="B64" s="217" t="str">
        <f>+'[9]BULLETIN'!A$19</f>
        <v>FEV</v>
      </c>
      <c r="C64" s="24">
        <f>+'[9]BULLETIN'!C$99</f>
        <v>9118943</v>
      </c>
      <c r="D64" s="24">
        <f>+'[9]BULLETIN'!D$99</f>
        <v>4527627</v>
      </c>
      <c r="E64" s="24">
        <f>+'[9]BULLETIN'!E$99</f>
        <v>1057721</v>
      </c>
      <c r="F64" s="24">
        <f>+'[9]BULLETIN'!F$99</f>
        <v>479504</v>
      </c>
      <c r="G64" s="24">
        <f>+'[9]BULLETIN'!G$99</f>
        <v>1537225</v>
      </c>
      <c r="H64" s="24">
        <f>+'[9]BULLETIN'!H$99</f>
        <v>840871</v>
      </c>
      <c r="I64" s="24">
        <f>+'[9]BULLETIN'!I$99</f>
        <v>331480</v>
      </c>
      <c r="J64" s="24">
        <f>+'[9]BULLETIN'!J$99</f>
        <v>1172351</v>
      </c>
      <c r="K64" s="24">
        <f>+'[9]BULLETIN'!K$99</f>
        <v>420933</v>
      </c>
      <c r="L64" s="24">
        <f>+'[9]BULLETIN'!L$99</f>
        <v>3662708</v>
      </c>
      <c r="M64" s="34"/>
      <c r="N64" s="35">
        <f>+'[9]BULLETIN'!M$99</f>
        <v>746547</v>
      </c>
      <c r="O64" s="198"/>
      <c r="P64" s="205">
        <f aca="true" t="shared" si="1" ref="P64:P74">+C64+D64+G64+J64+K64+L64+N64</f>
        <v>21186334</v>
      </c>
      <c r="Q64" s="199"/>
    </row>
    <row r="65" spans="1:17" ht="15" customHeight="1">
      <c r="A65" s="30"/>
      <c r="B65" s="217">
        <f>+'[9]BULLETIN'!A$20</f>
        <v>0</v>
      </c>
      <c r="C65" s="24">
        <f>+'[9]BULLETIN'!C$100</f>
        <v>0</v>
      </c>
      <c r="D65" s="24">
        <f>+'[9]BULLETIN'!D$100</f>
        <v>0</v>
      </c>
      <c r="E65" s="24">
        <f>+'[9]BULLETIN'!E$100</f>
        <v>0</v>
      </c>
      <c r="F65" s="24">
        <f>+'[9]BULLETIN'!F$100</f>
        <v>0</v>
      </c>
      <c r="G65" s="24">
        <f>+'[9]BULLETIN'!G$100</f>
        <v>0</v>
      </c>
      <c r="H65" s="24">
        <f>+'[9]BULLETIN'!H$100</f>
        <v>0</v>
      </c>
      <c r="I65" s="24">
        <f>+'[9]BULLETIN'!I$100</f>
        <v>0</v>
      </c>
      <c r="J65" s="24">
        <f>+'[9]BULLETIN'!J$100</f>
        <v>0</v>
      </c>
      <c r="K65" s="24">
        <f>+'[9]BULLETIN'!K$100</f>
        <v>0</v>
      </c>
      <c r="L65" s="24">
        <f>+'[9]BULLETIN'!L$100</f>
        <v>0</v>
      </c>
      <c r="M65" s="34"/>
      <c r="N65" s="35">
        <f>+'[9]BULLETIN'!M$100</f>
        <v>0</v>
      </c>
      <c r="O65" s="198"/>
      <c r="P65" s="205">
        <f t="shared" si="1"/>
        <v>0</v>
      </c>
      <c r="Q65" s="199"/>
    </row>
    <row r="66" spans="1:17" ht="15" customHeight="1">
      <c r="A66" s="30"/>
      <c r="B66" s="217">
        <f>+'[9]BULLETIN'!A$21</f>
        <v>0</v>
      </c>
      <c r="C66" s="24">
        <f>+'[9]BULLETIN'!C$101</f>
        <v>0</v>
      </c>
      <c r="D66" s="24">
        <f>+'[9]BULLETIN'!D$101</f>
        <v>0</v>
      </c>
      <c r="E66" s="24">
        <f>+'[9]BULLETIN'!E$101</f>
        <v>0</v>
      </c>
      <c r="F66" s="24">
        <f>+'[9]BULLETIN'!F$101</f>
        <v>0</v>
      </c>
      <c r="G66" s="24">
        <f>+'[9]BULLETIN'!G$101</f>
        <v>0</v>
      </c>
      <c r="H66" s="24">
        <f>+'[9]BULLETIN'!H$101</f>
        <v>0</v>
      </c>
      <c r="I66" s="24">
        <f>+'[9]BULLETIN'!I$101</f>
        <v>0</v>
      </c>
      <c r="J66" s="24">
        <f>+'[9]BULLETIN'!J$101</f>
        <v>0</v>
      </c>
      <c r="K66" s="24">
        <f>+'[9]BULLETIN'!K$101</f>
        <v>0</v>
      </c>
      <c r="L66" s="24">
        <f>+'[9]BULLETIN'!L$101</f>
        <v>0</v>
      </c>
      <c r="M66" s="34"/>
      <c r="N66" s="35">
        <f>+'[9]BULLETIN'!M$101</f>
        <v>0</v>
      </c>
      <c r="O66" s="198"/>
      <c r="P66" s="205">
        <f t="shared" si="1"/>
        <v>0</v>
      </c>
      <c r="Q66" s="199"/>
    </row>
    <row r="67" spans="1:17" ht="15" customHeight="1">
      <c r="A67" s="30"/>
      <c r="B67" s="217">
        <f>+'[9]BULLETIN'!A$22</f>
        <v>0</v>
      </c>
      <c r="C67" s="24">
        <f>+'[9]BULLETIN'!C$102</f>
        <v>0</v>
      </c>
      <c r="D67" s="24">
        <f>+'[9]BULLETIN'!D$102</f>
        <v>0</v>
      </c>
      <c r="E67" s="24">
        <f>+'[9]BULLETIN'!E$102</f>
        <v>0</v>
      </c>
      <c r="F67" s="24">
        <f>+'[9]BULLETIN'!F$102</f>
        <v>0</v>
      </c>
      <c r="G67" s="24">
        <f>+'[9]BULLETIN'!G$102</f>
        <v>0</v>
      </c>
      <c r="H67" s="24">
        <f>+'[9]BULLETIN'!H$102</f>
        <v>0</v>
      </c>
      <c r="I67" s="24">
        <f>+'[9]BULLETIN'!I$102</f>
        <v>0</v>
      </c>
      <c r="J67" s="24">
        <f>+'[9]BULLETIN'!J$102</f>
        <v>0</v>
      </c>
      <c r="K67" s="24">
        <f>+'[9]BULLETIN'!K$102</f>
        <v>0</v>
      </c>
      <c r="L67" s="24">
        <f>+'[9]BULLETIN'!L$102</f>
        <v>0</v>
      </c>
      <c r="M67" s="34"/>
      <c r="N67" s="35">
        <f>+'[9]BULLETIN'!M$102</f>
        <v>0</v>
      </c>
      <c r="O67" s="198"/>
      <c r="P67" s="205">
        <f t="shared" si="1"/>
        <v>0</v>
      </c>
      <c r="Q67" s="199"/>
    </row>
    <row r="68" spans="1:17" ht="15" customHeight="1">
      <c r="A68" s="30"/>
      <c r="B68" s="218">
        <f>+'[9]BULLETIN'!A$23</f>
        <v>0</v>
      </c>
      <c r="C68" s="212">
        <f>+'[9]BULLETIN'!C$103</f>
        <v>0</v>
      </c>
      <c r="D68" s="212">
        <f>+'[9]BULLETIN'!D$103</f>
        <v>0</v>
      </c>
      <c r="E68" s="212">
        <f>+'[9]BULLETIN'!E$103</f>
        <v>0</v>
      </c>
      <c r="F68" s="212">
        <f>+'[9]BULLETIN'!F$103</f>
        <v>0</v>
      </c>
      <c r="G68" s="212">
        <f>+'[9]BULLETIN'!G$103</f>
        <v>0</v>
      </c>
      <c r="H68" s="212">
        <f>+'[9]BULLETIN'!H$103</f>
        <v>0</v>
      </c>
      <c r="I68" s="212">
        <f>+'[9]BULLETIN'!I$103</f>
        <v>0</v>
      </c>
      <c r="J68" s="212">
        <f>+'[9]BULLETIN'!J$103</f>
        <v>0</v>
      </c>
      <c r="K68" s="212">
        <f>+'[9]BULLETIN'!K$103</f>
        <v>0</v>
      </c>
      <c r="L68" s="212">
        <f>+'[9]BULLETIN'!L$103</f>
        <v>0</v>
      </c>
      <c r="M68" s="214"/>
      <c r="N68" s="215">
        <f>+'[9]BULLETIN'!M$103</f>
        <v>0</v>
      </c>
      <c r="O68" s="198"/>
      <c r="P68" s="204">
        <f t="shared" si="1"/>
        <v>0</v>
      </c>
      <c r="Q68" s="199"/>
    </row>
    <row r="69" spans="1:17" ht="15" customHeight="1">
      <c r="A69" s="30"/>
      <c r="B69" s="218">
        <f>+'[9]BULLETIN'!A$24</f>
        <v>0</v>
      </c>
      <c r="C69" s="212">
        <f>+'[9]BULLETIN'!C$104</f>
        <v>0</v>
      </c>
      <c r="D69" s="212">
        <f>+'[9]BULLETIN'!D$104</f>
        <v>0</v>
      </c>
      <c r="E69" s="212">
        <f>+'[9]BULLETIN'!E$104</f>
        <v>0</v>
      </c>
      <c r="F69" s="212">
        <f>+'[9]BULLETIN'!F$104</f>
        <v>0</v>
      </c>
      <c r="G69" s="212">
        <f>+'[9]BULLETIN'!G$104</f>
        <v>0</v>
      </c>
      <c r="H69" s="212">
        <f>+'[9]BULLETIN'!H$104</f>
        <v>0</v>
      </c>
      <c r="I69" s="212">
        <f>+'[9]BULLETIN'!I$104</f>
        <v>0</v>
      </c>
      <c r="J69" s="212">
        <f>+'[9]BULLETIN'!J$104</f>
        <v>0</v>
      </c>
      <c r="K69" s="212">
        <f>+'[9]BULLETIN'!K$104</f>
        <v>0</v>
      </c>
      <c r="L69" s="212">
        <f>+'[9]BULLETIN'!L$104</f>
        <v>0</v>
      </c>
      <c r="M69" s="214"/>
      <c r="N69" s="215">
        <f>+'[9]BULLETIN'!M$104</f>
        <v>0</v>
      </c>
      <c r="O69" s="198"/>
      <c r="P69" s="204">
        <f t="shared" si="1"/>
        <v>0</v>
      </c>
      <c r="Q69" s="199"/>
    </row>
    <row r="70" spans="1:17" ht="15" customHeight="1">
      <c r="A70" s="30"/>
      <c r="B70" s="217">
        <f>+'[9]BULLETIN'!A$25</f>
        <v>0</v>
      </c>
      <c r="C70" s="24">
        <f>+'[9]BULLETIN'!C$105</f>
        <v>0</v>
      </c>
      <c r="D70" s="24">
        <f>+'[9]BULLETIN'!D$105</f>
        <v>0</v>
      </c>
      <c r="E70" s="24">
        <f>+'[9]BULLETIN'!E$105</f>
        <v>0</v>
      </c>
      <c r="F70" s="24">
        <f>+'[9]BULLETIN'!F$105</f>
        <v>0</v>
      </c>
      <c r="G70" s="24">
        <f>+'[9]BULLETIN'!G$105</f>
        <v>0</v>
      </c>
      <c r="H70" s="24">
        <f>+'[9]BULLETIN'!H$105</f>
        <v>0</v>
      </c>
      <c r="I70" s="24">
        <f>+'[9]BULLETIN'!I$105</f>
        <v>0</v>
      </c>
      <c r="J70" s="24">
        <f>+'[9]BULLETIN'!J$105</f>
        <v>0</v>
      </c>
      <c r="K70" s="24">
        <f>+'[9]BULLETIN'!K$105</f>
        <v>0</v>
      </c>
      <c r="L70" s="24">
        <f>+'[9]BULLETIN'!L$105</f>
        <v>0</v>
      </c>
      <c r="M70" s="34"/>
      <c r="N70" s="35">
        <f>+'[9]BULLETIN'!M$105</f>
        <v>0</v>
      </c>
      <c r="O70" s="198"/>
      <c r="P70" s="205">
        <f t="shared" si="1"/>
        <v>0</v>
      </c>
      <c r="Q70" s="199"/>
    </row>
    <row r="71" spans="1:17" ht="15" customHeight="1">
      <c r="A71" s="30"/>
      <c r="B71" s="217">
        <f>+'[9]BULLETIN'!A$26</f>
        <v>0</v>
      </c>
      <c r="C71" s="24">
        <f>+'[9]BULLETIN'!C$106</f>
        <v>0</v>
      </c>
      <c r="D71" s="24">
        <f>+'[9]BULLETIN'!D$106</f>
        <v>0</v>
      </c>
      <c r="E71" s="24">
        <f>+'[9]BULLETIN'!E$106</f>
        <v>0</v>
      </c>
      <c r="F71" s="24">
        <f>+'[9]BULLETIN'!F$106</f>
        <v>0</v>
      </c>
      <c r="G71" s="24">
        <f>+'[9]BULLETIN'!G$106</f>
        <v>0</v>
      </c>
      <c r="H71" s="24">
        <f>+'[9]BULLETIN'!H$106</f>
        <v>0</v>
      </c>
      <c r="I71" s="24">
        <f>+'[9]BULLETIN'!I$106</f>
        <v>0</v>
      </c>
      <c r="J71" s="24">
        <f>+'[9]BULLETIN'!J$106</f>
        <v>0</v>
      </c>
      <c r="K71" s="24">
        <f>+'[9]BULLETIN'!K$106</f>
        <v>0</v>
      </c>
      <c r="L71" s="24">
        <f>+'[9]BULLETIN'!L$106</f>
        <v>0</v>
      </c>
      <c r="M71" s="34"/>
      <c r="N71" s="35">
        <f>+'[9]BULLETIN'!M$106</f>
        <v>0</v>
      </c>
      <c r="O71" s="198"/>
      <c r="P71" s="205">
        <f t="shared" si="1"/>
        <v>0</v>
      </c>
      <c r="Q71" s="194"/>
    </row>
    <row r="72" spans="1:16" ht="15" customHeight="1">
      <c r="A72" s="30"/>
      <c r="B72" s="217">
        <f>+'[9]BULLETIN'!A$27</f>
        <v>0</v>
      </c>
      <c r="C72" s="24">
        <f>+'[9]BULLETIN'!C$107</f>
        <v>0</v>
      </c>
      <c r="D72" s="24">
        <f>+'[9]BULLETIN'!D$107</f>
        <v>0</v>
      </c>
      <c r="E72" s="24">
        <f>+'[9]BULLETIN'!E$107</f>
        <v>0</v>
      </c>
      <c r="F72" s="24">
        <f>+'[9]BULLETIN'!F$107</f>
        <v>0</v>
      </c>
      <c r="G72" s="24">
        <f>+'[9]BULLETIN'!G$107</f>
        <v>0</v>
      </c>
      <c r="H72" s="24">
        <f>+'[9]BULLETIN'!H$107</f>
        <v>0</v>
      </c>
      <c r="I72" s="24">
        <f>+'[9]BULLETIN'!I$107</f>
        <v>0</v>
      </c>
      <c r="J72" s="24">
        <f>+'[9]BULLETIN'!J$107</f>
        <v>0</v>
      </c>
      <c r="K72" s="24">
        <f>+'[9]BULLETIN'!K$107</f>
        <v>0</v>
      </c>
      <c r="L72" s="24">
        <f>+'[9]BULLETIN'!L$107</f>
        <v>0</v>
      </c>
      <c r="M72" s="34"/>
      <c r="N72" s="35">
        <f>+'[9]BULLETIN'!M$107</f>
        <v>0</v>
      </c>
      <c r="O72" s="198"/>
      <c r="P72" s="205">
        <f t="shared" si="1"/>
        <v>0</v>
      </c>
    </row>
    <row r="73" spans="1:16" ht="15" customHeight="1">
      <c r="A73" s="30"/>
      <c r="B73" s="217">
        <f>+'[9]BULLETIN'!A$28</f>
        <v>0</v>
      </c>
      <c r="C73" s="24">
        <f>+'[9]BULLETIN'!C$108</f>
        <v>0</v>
      </c>
      <c r="D73" s="24">
        <f>+'[9]BULLETIN'!D$108</f>
        <v>0</v>
      </c>
      <c r="E73" s="24">
        <f>+'[9]BULLETIN'!E$108</f>
        <v>0</v>
      </c>
      <c r="F73" s="24">
        <f>+'[9]BULLETIN'!F$108</f>
        <v>0</v>
      </c>
      <c r="G73" s="24">
        <f>+'[9]BULLETIN'!G$108</f>
        <v>0</v>
      </c>
      <c r="H73" s="24">
        <f>+'[9]BULLETIN'!H$108</f>
        <v>0</v>
      </c>
      <c r="I73" s="24">
        <f>+'[9]BULLETIN'!I$108</f>
        <v>0</v>
      </c>
      <c r="J73" s="24">
        <f>+'[9]BULLETIN'!J$108</f>
        <v>0</v>
      </c>
      <c r="K73" s="24">
        <f>+'[9]BULLETIN'!K$108</f>
        <v>0</v>
      </c>
      <c r="L73" s="24">
        <f>+'[9]BULLETIN'!L$108</f>
        <v>0</v>
      </c>
      <c r="M73" s="34"/>
      <c r="N73" s="35">
        <f>+'[9]BULLETIN'!M$108</f>
        <v>0</v>
      </c>
      <c r="O73" s="198"/>
      <c r="P73" s="205">
        <f t="shared" si="1"/>
        <v>0</v>
      </c>
    </row>
    <row r="74" spans="1:16" ht="15" customHeight="1">
      <c r="A74" s="30"/>
      <c r="B74" s="217">
        <f>+'[9]BULLETIN'!A$29</f>
        <v>0</v>
      </c>
      <c r="C74" s="24">
        <f>+'[9]BULLETIN'!C$109</f>
        <v>0</v>
      </c>
      <c r="D74" s="24">
        <f>+'[9]BULLETIN'!D$109</f>
        <v>0</v>
      </c>
      <c r="E74" s="24">
        <f>+'[9]BULLETIN'!E$109</f>
        <v>0</v>
      </c>
      <c r="F74" s="24">
        <f>+'[9]BULLETIN'!F$109</f>
        <v>0</v>
      </c>
      <c r="G74" s="24">
        <f>+'[9]BULLETIN'!G$109</f>
        <v>0</v>
      </c>
      <c r="H74" s="24">
        <f>+'[9]BULLETIN'!H$109</f>
        <v>0</v>
      </c>
      <c r="I74" s="24">
        <f>+'[9]BULLETIN'!I$109</f>
        <v>0</v>
      </c>
      <c r="J74" s="24">
        <f>+'[9]BULLETIN'!J$109</f>
        <v>0</v>
      </c>
      <c r="K74" s="24">
        <f>+'[9]BULLETIN'!K$109</f>
        <v>0</v>
      </c>
      <c r="L74" s="24">
        <f>+'[9]BULLETIN'!L$109</f>
        <v>0</v>
      </c>
      <c r="M74" s="34"/>
      <c r="N74" s="35">
        <f>+'[9]BULLETIN'!M$109</f>
        <v>0</v>
      </c>
      <c r="O74" s="198"/>
      <c r="P74" s="205">
        <f t="shared" si="1"/>
        <v>0</v>
      </c>
    </row>
    <row r="75" spans="1:16" ht="15" customHeight="1" thickBot="1">
      <c r="A75" s="37"/>
      <c r="B75" s="38"/>
      <c r="C75" s="74"/>
      <c r="D75" s="74"/>
      <c r="E75" s="74"/>
      <c r="F75" s="74"/>
      <c r="G75" s="74"/>
      <c r="H75" s="74"/>
      <c r="I75" s="74"/>
      <c r="J75" s="74"/>
      <c r="K75" s="74"/>
      <c r="L75" s="67"/>
      <c r="M75" s="75"/>
      <c r="N75" s="76"/>
      <c r="O75" s="26"/>
      <c r="P75" s="26"/>
    </row>
    <row r="76" spans="1:16" ht="18" customHeight="1">
      <c r="A76" s="40"/>
      <c r="B76" s="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"/>
      <c r="P76" s="4"/>
    </row>
    <row r="77" spans="1:16" ht="18" customHeight="1">
      <c r="A77" s="40"/>
      <c r="B77" s="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"/>
      <c r="P77" s="4"/>
    </row>
    <row r="78" spans="1:16" ht="18" customHeight="1">
      <c r="A78" s="40"/>
      <c r="B78" s="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"/>
      <c r="P78" s="4"/>
    </row>
    <row r="79" spans="1:16" ht="18" customHeight="1">
      <c r="A79" s="40"/>
      <c r="B79" s="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"/>
      <c r="P79" s="4"/>
    </row>
    <row r="80" spans="1:16" ht="18" customHeight="1">
      <c r="A80" s="40"/>
      <c r="B80" s="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"/>
      <c r="P80" s="4"/>
    </row>
    <row r="81" spans="1:16" ht="18" customHeight="1">
      <c r="A81" s="40"/>
      <c r="B81" s="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"/>
      <c r="P81" s="4"/>
    </row>
    <row r="82" spans="1:16" ht="18" customHeight="1">
      <c r="A82" s="40"/>
      <c r="B82" s="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"/>
      <c r="P82" s="4"/>
    </row>
    <row r="83" spans="1:16" ht="18" customHeight="1">
      <c r="A83" s="40"/>
      <c r="B83" s="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"/>
      <c r="P83" s="4"/>
    </row>
    <row r="84" spans="1:16" ht="18" customHeight="1">
      <c r="A84" s="40"/>
      <c r="B84" s="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"/>
      <c r="P84" s="4"/>
    </row>
    <row r="85" spans="1:16" ht="18" customHeight="1">
      <c r="A85" s="40"/>
      <c r="B85" s="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"/>
      <c r="P85" s="4"/>
    </row>
    <row r="86" spans="1:16" ht="18" customHeight="1">
      <c r="A86" s="40"/>
      <c r="B86" s="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"/>
      <c r="P86" s="4"/>
    </row>
    <row r="87" spans="1:16" ht="18" customHeight="1">
      <c r="A87" s="40"/>
      <c r="B87" s="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"/>
      <c r="P87" s="4"/>
    </row>
    <row r="88" spans="1:16" ht="18" customHeight="1">
      <c r="A88" s="40"/>
      <c r="B88" s="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"/>
      <c r="P88" s="4"/>
    </row>
    <row r="89" spans="1:16" ht="18" customHeight="1">
      <c r="A89" s="40"/>
      <c r="B89" s="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"/>
      <c r="P89" s="4"/>
    </row>
    <row r="90" spans="1:16" ht="18" customHeight="1">
      <c r="A90" s="40"/>
      <c r="B90" s="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"/>
      <c r="P90" s="4"/>
    </row>
    <row r="91" spans="1:16" ht="18" customHeight="1">
      <c r="A91" s="40"/>
      <c r="B91" s="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"/>
      <c r="P91" s="4"/>
    </row>
    <row r="92" spans="1:16" ht="18" customHeight="1">
      <c r="A92" s="40"/>
      <c r="B92" s="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"/>
      <c r="P92" s="4"/>
    </row>
    <row r="93" spans="1:16" ht="18" customHeight="1">
      <c r="A93" s="40"/>
      <c r="B93" s="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"/>
      <c r="P93" s="4"/>
    </row>
    <row r="94" spans="1:16" ht="18" customHeight="1">
      <c r="A94" s="40"/>
      <c r="B94" s="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"/>
      <c r="P94" s="4"/>
    </row>
    <row r="95" spans="1:14" ht="18" customHeight="1">
      <c r="A95" s="40"/>
      <c r="B95" s="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</sheetData>
  <sheetProtection/>
  <mergeCells count="14">
    <mergeCell ref="D4:D5"/>
    <mergeCell ref="C4:C5"/>
    <mergeCell ref="A4:B4"/>
    <mergeCell ref="A5:B5"/>
    <mergeCell ref="M4:M5"/>
    <mergeCell ref="N4:N5"/>
    <mergeCell ref="H4:L4"/>
    <mergeCell ref="A40:B40"/>
    <mergeCell ref="L40:L41"/>
    <mergeCell ref="M40:N41"/>
    <mergeCell ref="A41:B41"/>
    <mergeCell ref="C40:C41"/>
    <mergeCell ref="D40:D41"/>
    <mergeCell ref="K40:K41"/>
  </mergeCells>
  <printOptions horizontalCentered="1"/>
  <pageMargins left="0.34" right="0.27" top="0.58" bottom="0.48" header="0.37" footer="0.21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7"/>
  <sheetViews>
    <sheetView showGridLines="0" zoomScalePageLayoutView="0" workbookViewId="0" topLeftCell="A12">
      <pane xSplit="2" topLeftCell="C1" activePane="topRight" state="frozen"/>
      <selection pane="topLeft" activeCell="L3" sqref="L3"/>
      <selection pane="topRight" activeCell="P31" sqref="P31"/>
    </sheetView>
  </sheetViews>
  <sheetFormatPr defaultColWidth="11.421875" defaultRowHeight="18" customHeight="1"/>
  <cols>
    <col min="1" max="1" width="7.421875" style="8" customWidth="1"/>
    <col min="2" max="2" width="7.57421875" style="8" customWidth="1"/>
    <col min="3" max="3" width="10.140625" style="8" customWidth="1"/>
    <col min="4" max="4" width="9.140625" style="8" customWidth="1"/>
    <col min="5" max="5" width="10.7109375" style="8" customWidth="1"/>
    <col min="6" max="6" width="9.57421875" style="8" customWidth="1"/>
    <col min="7" max="7" width="12.57421875" style="8" customWidth="1"/>
    <col min="8" max="8" width="9.57421875" style="8" customWidth="1"/>
    <col min="9" max="9" width="9.8515625" style="8" customWidth="1"/>
    <col min="10" max="10" width="9.57421875" style="8" customWidth="1"/>
    <col min="11" max="11" width="10.28125" style="8" customWidth="1"/>
    <col min="12" max="12" width="9.7109375" style="8" customWidth="1"/>
    <col min="13" max="13" width="11.140625" style="8" customWidth="1"/>
    <col min="14" max="14" width="10.28125" style="8" customWidth="1"/>
    <col min="15" max="16384" width="11.421875" style="8" customWidth="1"/>
  </cols>
  <sheetData>
    <row r="2" spans="1:14" ht="18" customHeight="1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" customHeight="1" thickBot="1">
      <c r="A3" s="258" t="str">
        <f>+BCM!$A$3</f>
        <v>ZONE BEAC</v>
      </c>
      <c r="B3" s="258"/>
      <c r="C3" s="7"/>
      <c r="D3" s="6"/>
      <c r="E3" s="9"/>
      <c r="F3" s="9"/>
      <c r="G3" s="9"/>
      <c r="H3" s="9"/>
      <c r="I3" s="9"/>
      <c r="J3" s="9"/>
      <c r="K3" s="9"/>
      <c r="L3" s="9"/>
      <c r="M3" s="9" t="s">
        <v>40</v>
      </c>
      <c r="N3" s="9"/>
    </row>
    <row r="4" spans="1:14" ht="39" customHeight="1">
      <c r="A4" s="226" t="s">
        <v>41</v>
      </c>
      <c r="B4" s="255"/>
      <c r="C4" s="234" t="s">
        <v>169</v>
      </c>
      <c r="D4" s="234" t="s">
        <v>170</v>
      </c>
      <c r="E4" s="234" t="s">
        <v>3</v>
      </c>
      <c r="F4" s="11" t="s">
        <v>4</v>
      </c>
      <c r="G4" s="12"/>
      <c r="H4" s="13"/>
      <c r="I4" s="11" t="s">
        <v>27</v>
      </c>
      <c r="J4" s="12"/>
      <c r="K4" s="12"/>
      <c r="L4" s="12"/>
      <c r="M4" s="234" t="s">
        <v>28</v>
      </c>
      <c r="N4" s="224" t="s">
        <v>7</v>
      </c>
    </row>
    <row r="5" spans="1:14" ht="24.75" customHeight="1" thickBot="1">
      <c r="A5" s="256"/>
      <c r="B5" s="257"/>
      <c r="C5" s="259"/>
      <c r="D5" s="259"/>
      <c r="E5" s="259"/>
      <c r="F5" s="16" t="s">
        <v>142</v>
      </c>
      <c r="G5" s="16" t="s">
        <v>143</v>
      </c>
      <c r="H5" s="17" t="s">
        <v>8</v>
      </c>
      <c r="I5" s="16" t="s">
        <v>12</v>
      </c>
      <c r="J5" s="16" t="s">
        <v>123</v>
      </c>
      <c r="K5" s="16" t="s">
        <v>124</v>
      </c>
      <c r="L5" s="17" t="s">
        <v>8</v>
      </c>
      <c r="M5" s="259"/>
      <c r="N5" s="260"/>
    </row>
    <row r="6" spans="1:14" ht="15" customHeight="1">
      <c r="A6" s="61"/>
      <c r="B6" s="62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7" ht="15" customHeight="1">
      <c r="A7" s="22">
        <f>+'[2]BULLETIN'!B$83</f>
        <v>2014</v>
      </c>
      <c r="B7" s="27"/>
      <c r="C7" s="24">
        <f>+'[2]BULLETIN'!C$138</f>
        <v>5869</v>
      </c>
      <c r="D7" s="24">
        <f>+'[2]BULLETIN'!D$138</f>
        <v>17419</v>
      </c>
      <c r="E7" s="24">
        <f>+'[2]BULLETIN'!E$138</f>
        <v>166</v>
      </c>
      <c r="F7" s="24">
        <f>+'[2]BULLETIN'!F$138</f>
        <v>91328</v>
      </c>
      <c r="G7" s="24">
        <f>+'[2]BULLETIN'!G$138</f>
        <v>88084</v>
      </c>
      <c r="H7" s="24">
        <f>+'[2]BULLETIN'!H$138</f>
        <v>179412</v>
      </c>
      <c r="I7" s="24">
        <f>+'[2]BULLETIN'!I$138</f>
        <v>0</v>
      </c>
      <c r="J7" s="24">
        <f>+'[2]BULLETIN'!J$138</f>
        <v>2062</v>
      </c>
      <c r="K7" s="24">
        <f>+'[2]BULLETIN'!K$138</f>
        <v>181046</v>
      </c>
      <c r="L7" s="24">
        <f>+'[2]BULLETIN'!L$138</f>
        <v>183108</v>
      </c>
      <c r="M7" s="24">
        <f>+'[2]BULLETIN'!M$138</f>
        <v>87009</v>
      </c>
      <c r="N7" s="25">
        <f>+'[2]BULLETIN'!N$138</f>
        <v>472983</v>
      </c>
      <c r="O7" s="197"/>
      <c r="Q7" s="197"/>
    </row>
    <row r="8" spans="1:17" ht="15" customHeight="1">
      <c r="A8" s="22">
        <f>+'[1]BULLETIN'!B$83</f>
        <v>2015</v>
      </c>
      <c r="B8" s="27"/>
      <c r="C8" s="24">
        <f>+'[1]BULLETIN'!C$138</f>
        <v>6662</v>
      </c>
      <c r="D8" s="24">
        <f>+'[1]BULLETIN'!D$138</f>
        <v>19213</v>
      </c>
      <c r="E8" s="24">
        <f>+'[1]BULLETIN'!E$138</f>
        <v>248</v>
      </c>
      <c r="F8" s="24">
        <f>+'[1]BULLETIN'!F$138</f>
        <v>56037</v>
      </c>
      <c r="G8" s="24">
        <f>+'[1]BULLETIN'!G$138</f>
        <v>104115</v>
      </c>
      <c r="H8" s="24">
        <f>+'[1]BULLETIN'!H$138</f>
        <v>160152</v>
      </c>
      <c r="I8" s="24">
        <f>+'[1]BULLETIN'!I$138</f>
        <v>1</v>
      </c>
      <c r="J8" s="24">
        <f>+'[1]BULLETIN'!J$138</f>
        <v>2064</v>
      </c>
      <c r="K8" s="24">
        <f>+'[1]BULLETIN'!K$138</f>
        <v>172011</v>
      </c>
      <c r="L8" s="24">
        <f>+'[1]BULLETIN'!L$138</f>
        <v>174076</v>
      </c>
      <c r="M8" s="24">
        <f>+'[1]BULLETIN'!M$138</f>
        <v>84872</v>
      </c>
      <c r="N8" s="25">
        <f>+'[1]BULLETIN'!N$138</f>
        <v>445223</v>
      </c>
      <c r="O8" s="197"/>
      <c r="Q8" s="197"/>
    </row>
    <row r="9" spans="1:17" ht="15" customHeight="1">
      <c r="A9" s="22">
        <f>+'[3]BULLETIN'!B$83</f>
        <v>2016</v>
      </c>
      <c r="B9" s="27"/>
      <c r="C9" s="24">
        <f>+'[3]BULLETIN'!C$138</f>
        <v>3385</v>
      </c>
      <c r="D9" s="24">
        <f>+'[3]BULLETIN'!D$138</f>
        <v>20156</v>
      </c>
      <c r="E9" s="24">
        <f>+'[3]BULLETIN'!E$138</f>
        <v>335</v>
      </c>
      <c r="F9" s="24">
        <f>+'[3]BULLETIN'!F$138</f>
        <v>52464</v>
      </c>
      <c r="G9" s="24">
        <f>+'[3]BULLETIN'!G$138</f>
        <v>134907</v>
      </c>
      <c r="H9" s="24">
        <f>+'[3]BULLETIN'!H$138</f>
        <v>187371</v>
      </c>
      <c r="I9" s="24">
        <f>+'[3]BULLETIN'!I$138</f>
        <v>916</v>
      </c>
      <c r="J9" s="24">
        <f>+'[3]BULLETIN'!J$138</f>
        <v>2094</v>
      </c>
      <c r="K9" s="24">
        <f>+'[3]BULLETIN'!K$138</f>
        <v>172870</v>
      </c>
      <c r="L9" s="24">
        <f>+'[3]BULLETIN'!L$138</f>
        <v>175880</v>
      </c>
      <c r="M9" s="24">
        <f>+'[3]BULLETIN'!M$138</f>
        <v>98383</v>
      </c>
      <c r="N9" s="25">
        <f>+'[3]BULLETIN'!N$138</f>
        <v>485510</v>
      </c>
      <c r="O9" s="197"/>
      <c r="Q9" s="197"/>
    </row>
    <row r="10" spans="1:17" ht="15" customHeight="1">
      <c r="A10" s="22">
        <f>+'[5]BULLETIN'!B$83</f>
        <v>2017</v>
      </c>
      <c r="B10" s="27"/>
      <c r="C10" s="24">
        <f>+'[5]BULLETIN'!C$138</f>
        <v>2454</v>
      </c>
      <c r="D10" s="24">
        <f>+'[5]BULLETIN'!D$138</f>
        <v>15781</v>
      </c>
      <c r="E10" s="24">
        <f>+'[5]BULLETIN'!E$138</f>
        <v>763</v>
      </c>
      <c r="F10" s="24">
        <f>+'[5]BULLETIN'!F$138</f>
        <v>49201</v>
      </c>
      <c r="G10" s="24">
        <f>+'[5]BULLETIN'!G$138</f>
        <v>144170</v>
      </c>
      <c r="H10" s="24">
        <f>+'[5]BULLETIN'!H$138</f>
        <v>193371</v>
      </c>
      <c r="I10" s="24">
        <f>+'[5]BULLETIN'!I$138</f>
        <v>1048</v>
      </c>
      <c r="J10" s="24">
        <f>+'[5]BULLETIN'!J$138</f>
        <v>2112</v>
      </c>
      <c r="K10" s="24">
        <f>+'[5]BULLETIN'!K$138</f>
        <v>173836</v>
      </c>
      <c r="L10" s="24">
        <f>+'[5]BULLETIN'!L$138</f>
        <v>176996</v>
      </c>
      <c r="M10" s="24">
        <f>+'[5]BULLETIN'!M$138</f>
        <v>94339</v>
      </c>
      <c r="N10" s="25">
        <f>+'[5]BULLETIN'!N$138</f>
        <v>483704</v>
      </c>
      <c r="O10" s="197"/>
      <c r="Q10" s="197"/>
    </row>
    <row r="11" spans="1:17" ht="15" customHeight="1">
      <c r="A11" s="22">
        <f>+'[6]BULLETIN'!$B$83</f>
        <v>2018</v>
      </c>
      <c r="B11" s="27"/>
      <c r="C11" s="24">
        <f>+'[6]BULLETIN'!C$138</f>
        <v>5189</v>
      </c>
      <c r="D11" s="24">
        <f>+'[6]BULLETIN'!D$138</f>
        <v>16280</v>
      </c>
      <c r="E11" s="24">
        <f>+'[6]BULLETIN'!E$138</f>
        <v>224</v>
      </c>
      <c r="F11" s="24">
        <f>+'[6]BULLETIN'!F$138</f>
        <v>25</v>
      </c>
      <c r="G11" s="24">
        <f>+'[6]BULLETIN'!G$138</f>
        <v>163603</v>
      </c>
      <c r="H11" s="24">
        <f>+'[6]BULLETIN'!H$138</f>
        <v>163628</v>
      </c>
      <c r="I11" s="24">
        <f>+'[6]BULLETIN'!I$138</f>
        <v>1</v>
      </c>
      <c r="J11" s="24">
        <f>+'[6]BULLETIN'!J$138</f>
        <v>33</v>
      </c>
      <c r="K11" s="24">
        <f>+'[6]BULLETIN'!K$138</f>
        <v>236405</v>
      </c>
      <c r="L11" s="24">
        <f>+'[6]BULLETIN'!L$138</f>
        <v>236439</v>
      </c>
      <c r="M11" s="24">
        <f>+'[6]BULLETIN'!M$138</f>
        <v>98872</v>
      </c>
      <c r="N11" s="25">
        <f>+'[6]BULLETIN'!N$138</f>
        <v>520632</v>
      </c>
      <c r="O11" s="197"/>
      <c r="Q11" s="197"/>
    </row>
    <row r="12" spans="1:17" ht="15" customHeight="1">
      <c r="A12" s="22">
        <f>+'[7]BULLETIN'!$B$83</f>
        <v>2019</v>
      </c>
      <c r="B12" s="27"/>
      <c r="C12" s="24">
        <f>+'[7]BULLETIN'!C$138</f>
        <v>2565</v>
      </c>
      <c r="D12" s="24">
        <f>+'[7]BULLETIN'!D$138</f>
        <v>22051</v>
      </c>
      <c r="E12" s="24">
        <f>+'[7]BULLETIN'!E$138</f>
        <v>251</v>
      </c>
      <c r="F12" s="24">
        <f>+'[7]BULLETIN'!F$138</f>
        <v>34</v>
      </c>
      <c r="G12" s="24">
        <f>+'[7]BULLETIN'!G$138</f>
        <v>171881</v>
      </c>
      <c r="H12" s="24">
        <f>+'[7]BULLETIN'!H$138</f>
        <v>171915</v>
      </c>
      <c r="I12" s="24">
        <f>+'[7]BULLETIN'!I$138</f>
        <v>2148</v>
      </c>
      <c r="J12" s="24">
        <f>+'[7]BULLETIN'!J$138</f>
        <v>175</v>
      </c>
      <c r="K12" s="24">
        <f>+'[7]BULLETIN'!K$138</f>
        <v>219399</v>
      </c>
      <c r="L12" s="24">
        <f>+'[7]BULLETIN'!L$138</f>
        <v>221722</v>
      </c>
      <c r="M12" s="24">
        <f>+'[7]BULLETIN'!M$138</f>
        <v>87697</v>
      </c>
      <c r="N12" s="25">
        <f>+'[7]BULLETIN'!N$138</f>
        <v>506201</v>
      </c>
      <c r="O12" s="197"/>
      <c r="Q12" s="197"/>
    </row>
    <row r="13" spans="1:17" ht="15" customHeight="1">
      <c r="A13" s="22">
        <f>+'[4]BULLETIN'!$B$83</f>
        <v>2020</v>
      </c>
      <c r="B13" s="27"/>
      <c r="C13" s="24">
        <f>+'[4]BULLETIN'!C$138</f>
        <v>3808</v>
      </c>
      <c r="D13" s="24">
        <f>+'[4]BULLETIN'!D$138</f>
        <v>20564</v>
      </c>
      <c r="E13" s="24">
        <f>+'[4]BULLETIN'!E$138</f>
        <v>521</v>
      </c>
      <c r="F13" s="24">
        <f>+'[4]BULLETIN'!F$138</f>
        <v>34</v>
      </c>
      <c r="G13" s="24">
        <f>+'[4]BULLETIN'!G$138</f>
        <v>184284</v>
      </c>
      <c r="H13" s="24">
        <f>+'[4]BULLETIN'!H$138</f>
        <v>184318</v>
      </c>
      <c r="I13" s="24">
        <f>+'[4]BULLETIN'!I$138</f>
        <v>984</v>
      </c>
      <c r="J13" s="24">
        <f>+'[4]BULLETIN'!J$138</f>
        <v>49</v>
      </c>
      <c r="K13" s="24">
        <f>+'[4]BULLETIN'!K$138</f>
        <v>224072</v>
      </c>
      <c r="L13" s="24">
        <f>+'[4]BULLETIN'!L$138</f>
        <v>225105</v>
      </c>
      <c r="M13" s="24">
        <f>+'[4]BULLETIN'!M$138</f>
        <v>67069</v>
      </c>
      <c r="N13" s="25">
        <f>+'[4]BULLETIN'!N$138</f>
        <v>501385</v>
      </c>
      <c r="O13" s="197"/>
      <c r="Q13" s="197"/>
    </row>
    <row r="14" spans="1:17" ht="15" customHeight="1">
      <c r="A14" s="22">
        <f>+'[8]BULLETIN'!$B$83</f>
        <v>2021</v>
      </c>
      <c r="B14" s="27"/>
      <c r="C14" s="24">
        <f>+'[8]BULLETIN'!C$138</f>
        <v>5579</v>
      </c>
      <c r="D14" s="24">
        <f>+'[8]BULLETIN'!D$138</f>
        <v>29121</v>
      </c>
      <c r="E14" s="24">
        <f>+'[8]BULLETIN'!E$138</f>
        <v>507</v>
      </c>
      <c r="F14" s="24">
        <f>+'[8]BULLETIN'!F$138</f>
        <v>34</v>
      </c>
      <c r="G14" s="24">
        <f>+'[8]BULLETIN'!G$138</f>
        <v>163321</v>
      </c>
      <c r="H14" s="24">
        <f>+'[8]BULLETIN'!H$138</f>
        <v>163355</v>
      </c>
      <c r="I14" s="24">
        <f>+'[8]BULLETIN'!I$138</f>
        <v>1219</v>
      </c>
      <c r="J14" s="24">
        <f>+'[8]BULLETIN'!J$138</f>
        <v>56</v>
      </c>
      <c r="K14" s="24">
        <f>+'[8]BULLETIN'!K$138</f>
        <v>319278</v>
      </c>
      <c r="L14" s="24">
        <f>+'[8]BULLETIN'!L$138</f>
        <v>320553</v>
      </c>
      <c r="M14" s="24">
        <f>+'[8]BULLETIN'!M$138</f>
        <v>76230</v>
      </c>
      <c r="N14" s="25">
        <f>+'[8]BULLETIN'!N$138</f>
        <v>595345</v>
      </c>
      <c r="O14" s="197"/>
      <c r="Q14" s="197"/>
    </row>
    <row r="15" spans="1:17" ht="15" customHeight="1">
      <c r="A15" s="22">
        <f>+'[10]BULLETIN'!$B$83</f>
        <v>2022</v>
      </c>
      <c r="B15" s="27"/>
      <c r="C15" s="24">
        <f>+'[10]BULLETIN'!C$138</f>
        <v>1968</v>
      </c>
      <c r="D15" s="24">
        <f>+'[10]BULLETIN'!D$138</f>
        <v>38121</v>
      </c>
      <c r="E15" s="24">
        <f>+'[10]BULLETIN'!E$138</f>
        <v>1338</v>
      </c>
      <c r="F15" s="24">
        <f>+'[10]BULLETIN'!F$138</f>
        <v>34</v>
      </c>
      <c r="G15" s="24">
        <f>+'[10]BULLETIN'!G$138</f>
        <v>174078</v>
      </c>
      <c r="H15" s="24">
        <f>+'[10]BULLETIN'!H$138</f>
        <v>174112</v>
      </c>
      <c r="I15" s="24">
        <f>+'[10]BULLETIN'!I$138</f>
        <v>1558</v>
      </c>
      <c r="J15" s="24">
        <f>+'[10]BULLETIN'!J$138</f>
        <v>41</v>
      </c>
      <c r="K15" s="24">
        <f>+'[10]BULLETIN'!K$138</f>
        <v>314737</v>
      </c>
      <c r="L15" s="24">
        <f>+'[10]BULLETIN'!L$138</f>
        <v>316336</v>
      </c>
      <c r="M15" s="24">
        <f>+'[10]BULLETIN'!M$138</f>
        <v>76571</v>
      </c>
      <c r="N15" s="25">
        <f>+'[10]BULLETIN'!N$138</f>
        <v>608446</v>
      </c>
      <c r="O15" s="197"/>
      <c r="Q15" s="197"/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7" ht="15" customHeight="1">
      <c r="A17" s="30">
        <f>+'[8]BULLETIN'!$B$18</f>
        <v>2021</v>
      </c>
      <c r="B17" s="31" t="str">
        <f>+'[8]BULLETIN'!A$20</f>
        <v>MARS</v>
      </c>
      <c r="C17" s="24">
        <f>+'[8]BULLETIN'!C$129</f>
        <v>4869</v>
      </c>
      <c r="D17" s="24">
        <f>+'[8]BULLETIN'!D$129</f>
        <v>18482</v>
      </c>
      <c r="E17" s="24">
        <f>+'[8]BULLETIN'!E$129</f>
        <v>235</v>
      </c>
      <c r="F17" s="24">
        <f>+'[8]BULLETIN'!F$129</f>
        <v>34</v>
      </c>
      <c r="G17" s="24">
        <f>+'[8]BULLETIN'!G$129</f>
        <v>166015</v>
      </c>
      <c r="H17" s="24">
        <f>+'[8]BULLETIN'!H$129</f>
        <v>166049</v>
      </c>
      <c r="I17" s="24">
        <f>+'[8]BULLETIN'!I$129</f>
        <v>749</v>
      </c>
      <c r="J17" s="24">
        <f>+'[8]BULLETIN'!J$129</f>
        <v>52</v>
      </c>
      <c r="K17" s="24">
        <f>+'[8]BULLETIN'!K$129</f>
        <v>244128</v>
      </c>
      <c r="L17" s="24">
        <f>+'[8]BULLETIN'!L$129</f>
        <v>244929</v>
      </c>
      <c r="M17" s="24">
        <f>+'[8]BULLETIN'!M$129</f>
        <v>97145</v>
      </c>
      <c r="N17" s="25">
        <f>+'[8]BULLETIN'!N$129</f>
        <v>531709</v>
      </c>
      <c r="O17" s="197"/>
      <c r="Q17" s="197"/>
    </row>
    <row r="18" spans="1:17" ht="15" customHeight="1">
      <c r="A18" s="30"/>
      <c r="B18" s="31" t="str">
        <f>+'[8]BULLETIN'!A$23</f>
        <v>JUIN</v>
      </c>
      <c r="C18" s="24">
        <f>+'[8]BULLETIN'!C$132</f>
        <v>5984</v>
      </c>
      <c r="D18" s="24">
        <f>+'[8]BULLETIN'!D$132</f>
        <v>21181</v>
      </c>
      <c r="E18" s="24">
        <f>+'[8]BULLETIN'!E$132</f>
        <v>235</v>
      </c>
      <c r="F18" s="24">
        <f>+'[8]BULLETIN'!F$132</f>
        <v>34</v>
      </c>
      <c r="G18" s="24">
        <f>+'[8]BULLETIN'!G$132</f>
        <v>163379</v>
      </c>
      <c r="H18" s="24">
        <f>+'[8]BULLETIN'!H$132</f>
        <v>163413</v>
      </c>
      <c r="I18" s="24">
        <f>+'[8]BULLETIN'!I$132</f>
        <v>250</v>
      </c>
      <c r="J18" s="24">
        <f>+'[8]BULLETIN'!J$132</f>
        <v>34</v>
      </c>
      <c r="K18" s="24">
        <f>+'[8]BULLETIN'!K$132</f>
        <v>246266</v>
      </c>
      <c r="L18" s="24">
        <f>+'[8]BULLETIN'!L$132</f>
        <v>246550</v>
      </c>
      <c r="M18" s="24">
        <f>+'[8]BULLETIN'!M$132</f>
        <v>66651</v>
      </c>
      <c r="N18" s="25">
        <f>+'[8]BULLETIN'!N$132</f>
        <v>504014</v>
      </c>
      <c r="O18" s="197"/>
      <c r="Q18" s="197"/>
    </row>
    <row r="19" spans="1:17" ht="15" customHeight="1">
      <c r="A19" s="30"/>
      <c r="B19" s="31" t="str">
        <f>+'[8]BULLETIN'!A$26</f>
        <v>SEPT</v>
      </c>
      <c r="C19" s="24">
        <f>+'[8]BULLETIN'!C$135</f>
        <v>4969</v>
      </c>
      <c r="D19" s="24">
        <f>+'[8]BULLETIN'!D$135</f>
        <v>24044</v>
      </c>
      <c r="E19" s="24">
        <f>+'[8]BULLETIN'!E$135</f>
        <v>4001</v>
      </c>
      <c r="F19" s="24">
        <f>+'[8]BULLETIN'!F$135</f>
        <v>34</v>
      </c>
      <c r="G19" s="24">
        <f>+'[8]BULLETIN'!G$135</f>
        <v>166984</v>
      </c>
      <c r="H19" s="24">
        <f>+'[8]BULLETIN'!H$135</f>
        <v>167018</v>
      </c>
      <c r="I19" s="24">
        <f>+'[8]BULLETIN'!I$135</f>
        <v>1294</v>
      </c>
      <c r="J19" s="24">
        <f>+'[8]BULLETIN'!J$135</f>
        <v>31</v>
      </c>
      <c r="K19" s="24">
        <f>+'[8]BULLETIN'!K$135</f>
        <v>323007</v>
      </c>
      <c r="L19" s="24">
        <f>+'[8]BULLETIN'!L$135</f>
        <v>324332</v>
      </c>
      <c r="M19" s="24">
        <f>+'[8]BULLETIN'!M$135</f>
        <v>73550</v>
      </c>
      <c r="N19" s="25">
        <f>+'[8]BULLETIN'!N$135</f>
        <v>597914</v>
      </c>
      <c r="O19" s="197"/>
      <c r="Q19" s="197"/>
    </row>
    <row r="20" spans="1:17" ht="15" customHeight="1">
      <c r="A20" s="30"/>
      <c r="B20" s="31" t="str">
        <f>+'[8]BULLETIN'!A$29</f>
        <v>DEC</v>
      </c>
      <c r="C20" s="24">
        <f>+'[8]BULLETIN'!C$138</f>
        <v>5579</v>
      </c>
      <c r="D20" s="24">
        <f>+'[8]BULLETIN'!D$138</f>
        <v>29121</v>
      </c>
      <c r="E20" s="24">
        <f>+'[8]BULLETIN'!E$138</f>
        <v>507</v>
      </c>
      <c r="F20" s="24">
        <f>+'[8]BULLETIN'!F$138</f>
        <v>34</v>
      </c>
      <c r="G20" s="24">
        <f>+'[8]BULLETIN'!G$138</f>
        <v>163321</v>
      </c>
      <c r="H20" s="24">
        <f>+'[8]BULLETIN'!H$138</f>
        <v>163355</v>
      </c>
      <c r="I20" s="24">
        <f>+'[8]BULLETIN'!I$138</f>
        <v>1219</v>
      </c>
      <c r="J20" s="24">
        <f>+'[8]BULLETIN'!J$138</f>
        <v>56</v>
      </c>
      <c r="K20" s="24">
        <f>+'[8]BULLETIN'!K$138</f>
        <v>319278</v>
      </c>
      <c r="L20" s="24">
        <f>+'[8]BULLETIN'!L$138</f>
        <v>320553</v>
      </c>
      <c r="M20" s="24">
        <f>+'[8]BULLETIN'!M$138</f>
        <v>76230</v>
      </c>
      <c r="N20" s="25">
        <f>+'[8]BULLETIN'!N$138</f>
        <v>595345</v>
      </c>
      <c r="O20" s="197"/>
      <c r="Q20" s="197"/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7" ht="15" customHeight="1">
      <c r="A22" s="30">
        <f>+'[10]BULLETIN'!$B$18</f>
        <v>2022</v>
      </c>
      <c r="B22" s="31" t="str">
        <f>+'[10]BULLETIN'!A$20</f>
        <v>MARS</v>
      </c>
      <c r="C22" s="24">
        <f>+'[10]BULLETIN'!C$129</f>
        <v>6798</v>
      </c>
      <c r="D22" s="24">
        <f>+'[10]BULLETIN'!D$129</f>
        <v>26515</v>
      </c>
      <c r="E22" s="24">
        <f>+'[10]BULLETIN'!E$129</f>
        <v>259</v>
      </c>
      <c r="F22" s="24">
        <f>+'[10]BULLETIN'!F$129</f>
        <v>34</v>
      </c>
      <c r="G22" s="24">
        <f>+'[10]BULLETIN'!G$129</f>
        <v>168896</v>
      </c>
      <c r="H22" s="24">
        <f>+'[10]BULLETIN'!H$129</f>
        <v>168930</v>
      </c>
      <c r="I22" s="24">
        <f>+'[10]BULLETIN'!I$129</f>
        <v>2119</v>
      </c>
      <c r="J22" s="24">
        <f>+'[10]BULLETIN'!J$129</f>
        <v>34</v>
      </c>
      <c r="K22" s="24">
        <f>+'[10]BULLETIN'!K$129</f>
        <v>321711</v>
      </c>
      <c r="L22" s="24">
        <f>+'[10]BULLETIN'!L$129</f>
        <v>323864</v>
      </c>
      <c r="M22" s="24">
        <f>+'[10]BULLETIN'!M$129</f>
        <v>78450</v>
      </c>
      <c r="N22" s="25">
        <f>+'[10]BULLETIN'!N$129</f>
        <v>604816</v>
      </c>
      <c r="O22" s="197"/>
      <c r="Q22" s="197"/>
    </row>
    <row r="23" spans="1:17" ht="15" customHeight="1">
      <c r="A23" s="30"/>
      <c r="B23" s="31" t="str">
        <f>+'[10]BULLETIN'!A$23</f>
        <v>JUIN</v>
      </c>
      <c r="C23" s="24">
        <f>+'[10]BULLETIN'!C$132</f>
        <v>3545</v>
      </c>
      <c r="D23" s="24">
        <f>+'[10]BULLETIN'!D$132</f>
        <v>27114</v>
      </c>
      <c r="E23" s="24">
        <f>+'[10]BULLETIN'!E$132</f>
        <v>382</v>
      </c>
      <c r="F23" s="24">
        <f>+'[10]BULLETIN'!F$132</f>
        <v>1170</v>
      </c>
      <c r="G23" s="24">
        <f>+'[10]BULLETIN'!G$132</f>
        <v>164235</v>
      </c>
      <c r="H23" s="24">
        <f>+'[10]BULLETIN'!H$132</f>
        <v>165405</v>
      </c>
      <c r="I23" s="24">
        <f>+'[10]BULLETIN'!I$132</f>
        <v>2572</v>
      </c>
      <c r="J23" s="24">
        <f>+'[10]BULLETIN'!J$132</f>
        <v>41</v>
      </c>
      <c r="K23" s="24">
        <f>+'[10]BULLETIN'!K$132</f>
        <v>324278</v>
      </c>
      <c r="L23" s="24">
        <f>+'[10]BULLETIN'!L$132</f>
        <v>326891</v>
      </c>
      <c r="M23" s="24">
        <f>+'[10]BULLETIN'!M$132</f>
        <v>78577</v>
      </c>
      <c r="N23" s="25">
        <f>+'[10]BULLETIN'!N$132</f>
        <v>601914</v>
      </c>
      <c r="O23" s="197"/>
      <c r="Q23" s="197"/>
    </row>
    <row r="24" spans="1:17" ht="15" customHeight="1">
      <c r="A24" s="30"/>
      <c r="B24" s="31" t="str">
        <f>+'[10]BULLETIN'!A$26</f>
        <v>SEPT</v>
      </c>
      <c r="C24" s="24">
        <f>+'[10]BULLETIN'!C$135</f>
        <v>5484</v>
      </c>
      <c r="D24" s="24">
        <f>+'[10]BULLETIN'!D$135</f>
        <v>31970</v>
      </c>
      <c r="E24" s="24">
        <f>+'[10]BULLETIN'!E$135</f>
        <v>310</v>
      </c>
      <c r="F24" s="24">
        <f>+'[10]BULLETIN'!F$135</f>
        <v>34</v>
      </c>
      <c r="G24" s="24">
        <f>+'[10]BULLETIN'!G$135</f>
        <v>165901</v>
      </c>
      <c r="H24" s="24">
        <f>+'[10]BULLETIN'!H$135</f>
        <v>165935</v>
      </c>
      <c r="I24" s="24">
        <f>+'[10]BULLETIN'!I$135</f>
        <v>1825</v>
      </c>
      <c r="J24" s="24">
        <f>+'[10]BULLETIN'!J$135</f>
        <v>41</v>
      </c>
      <c r="K24" s="24">
        <f>+'[10]BULLETIN'!K$135</f>
        <v>312182</v>
      </c>
      <c r="L24" s="24">
        <f>+'[10]BULLETIN'!L$135</f>
        <v>314048</v>
      </c>
      <c r="M24" s="24">
        <f>+'[10]BULLETIN'!M$135</f>
        <v>80898</v>
      </c>
      <c r="N24" s="25">
        <f>+'[10]BULLETIN'!N$135</f>
        <v>598645</v>
      </c>
      <c r="O24" s="197"/>
      <c r="Q24" s="197"/>
    </row>
    <row r="25" spans="1:17" ht="15" customHeight="1">
      <c r="A25" s="30"/>
      <c r="B25" s="31" t="str">
        <f>+'[10]BULLETIN'!A$29</f>
        <v>DEC</v>
      </c>
      <c r="C25" s="24">
        <f>+'[10]BULLETIN'!C$138</f>
        <v>1968</v>
      </c>
      <c r="D25" s="24">
        <f>+'[10]BULLETIN'!D$138</f>
        <v>38121</v>
      </c>
      <c r="E25" s="24">
        <f>+'[10]BULLETIN'!E$138</f>
        <v>1338</v>
      </c>
      <c r="F25" s="24">
        <f>+'[10]BULLETIN'!F$138</f>
        <v>34</v>
      </c>
      <c r="G25" s="24">
        <f>+'[10]BULLETIN'!G$138</f>
        <v>174078</v>
      </c>
      <c r="H25" s="24">
        <f>+'[10]BULLETIN'!H$138</f>
        <v>174112</v>
      </c>
      <c r="I25" s="24">
        <f>+'[10]BULLETIN'!I$138</f>
        <v>1558</v>
      </c>
      <c r="J25" s="24">
        <f>+'[10]BULLETIN'!J$138</f>
        <v>41</v>
      </c>
      <c r="K25" s="24">
        <f>+'[10]BULLETIN'!K$138</f>
        <v>314737</v>
      </c>
      <c r="L25" s="24">
        <f>+'[10]BULLETIN'!L$138</f>
        <v>316336</v>
      </c>
      <c r="M25" s="24">
        <f>+'[10]BULLETIN'!M$138</f>
        <v>76571</v>
      </c>
      <c r="N25" s="25">
        <f>+'[10]BULLETIN'!N$138</f>
        <v>608446</v>
      </c>
      <c r="O25" s="197"/>
      <c r="Q25" s="197"/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7" ht="15" customHeight="1">
      <c r="A27" s="216">
        <f>+'[9]BULLETIN'!$B$18</f>
        <v>2023</v>
      </c>
      <c r="B27" s="217" t="str">
        <f>+'[9]BULLETIN'!A$18</f>
        <v>JAN</v>
      </c>
      <c r="C27" s="24">
        <f>+'[9]BULLETIN'!C$127</f>
        <v>2371</v>
      </c>
      <c r="D27" s="24">
        <f>+'[9]BULLETIN'!D$127</f>
        <v>38232</v>
      </c>
      <c r="E27" s="24">
        <f>+'[9]BULLETIN'!E$127</f>
        <v>1338</v>
      </c>
      <c r="F27" s="24">
        <f>+'[9]BULLETIN'!F$127</f>
        <v>34</v>
      </c>
      <c r="G27" s="24">
        <f>+'[9]BULLETIN'!G$127</f>
        <v>174078</v>
      </c>
      <c r="H27" s="24">
        <f>+'[9]BULLETIN'!H$127</f>
        <v>174112</v>
      </c>
      <c r="I27" s="24">
        <f>+'[9]BULLETIN'!I$127</f>
        <v>1558</v>
      </c>
      <c r="J27" s="24">
        <f>+'[9]BULLETIN'!J$127</f>
        <v>41</v>
      </c>
      <c r="K27" s="24">
        <f>+'[9]BULLETIN'!K$127</f>
        <v>314737</v>
      </c>
      <c r="L27" s="24">
        <f>+'[9]BULLETIN'!L$127</f>
        <v>316336</v>
      </c>
      <c r="M27" s="24">
        <f>+'[9]BULLETIN'!M$127</f>
        <v>76057</v>
      </c>
      <c r="N27" s="25">
        <f>+'[9]BULLETIN'!N$127</f>
        <v>608446</v>
      </c>
      <c r="O27" s="197"/>
      <c r="P27" s="197">
        <f>+N27-P63</f>
        <v>0</v>
      </c>
      <c r="Q27" s="197"/>
    </row>
    <row r="28" spans="1:16" ht="15" customHeight="1">
      <c r="A28" s="30"/>
      <c r="B28" s="217" t="str">
        <f>+'[9]BULLETIN'!A$19</f>
        <v>FEV</v>
      </c>
      <c r="C28" s="24">
        <f>+'[9]BULLETIN'!C$128</f>
        <v>3316</v>
      </c>
      <c r="D28" s="24">
        <f>+'[9]BULLETIN'!D$128</f>
        <v>39414</v>
      </c>
      <c r="E28" s="24">
        <f>+'[9]BULLETIN'!E$128</f>
        <v>1338</v>
      </c>
      <c r="F28" s="24">
        <f>+'[9]BULLETIN'!F$128</f>
        <v>34</v>
      </c>
      <c r="G28" s="24">
        <f>+'[9]BULLETIN'!G$128</f>
        <v>174078</v>
      </c>
      <c r="H28" s="24">
        <f>+'[9]BULLETIN'!H$128</f>
        <v>174112</v>
      </c>
      <c r="I28" s="24">
        <f>+'[9]BULLETIN'!I$128</f>
        <v>1558</v>
      </c>
      <c r="J28" s="24">
        <f>+'[9]BULLETIN'!J$128</f>
        <v>41</v>
      </c>
      <c r="K28" s="24">
        <f>+'[9]BULLETIN'!K$128</f>
        <v>314737</v>
      </c>
      <c r="L28" s="24">
        <f>+'[9]BULLETIN'!L$128</f>
        <v>316336</v>
      </c>
      <c r="M28" s="24">
        <f>+'[9]BULLETIN'!M$128</f>
        <v>73930</v>
      </c>
      <c r="N28" s="25">
        <f>+'[9]BULLETIN'!N$128</f>
        <v>608446</v>
      </c>
      <c r="P28" s="197">
        <f aca="true" t="shared" si="0" ref="P28:P38">+N28-P64</f>
        <v>0</v>
      </c>
    </row>
    <row r="29" spans="1:16" ht="15" customHeight="1">
      <c r="A29" s="30"/>
      <c r="B29" s="217">
        <f>+'[9]BULLETIN'!A$20</f>
        <v>0</v>
      </c>
      <c r="C29" s="24">
        <f>+'[9]BULLETIN'!C$129</f>
        <v>0</v>
      </c>
      <c r="D29" s="24">
        <f>+'[9]BULLETIN'!D$129</f>
        <v>0</v>
      </c>
      <c r="E29" s="24">
        <f>+'[9]BULLETIN'!E$129</f>
        <v>0</v>
      </c>
      <c r="F29" s="24">
        <f>+'[9]BULLETIN'!F$129</f>
        <v>0</v>
      </c>
      <c r="G29" s="24">
        <f>+'[9]BULLETIN'!G$129</f>
        <v>0</v>
      </c>
      <c r="H29" s="24">
        <f>+'[9]BULLETIN'!H$129</f>
        <v>0</v>
      </c>
      <c r="I29" s="24">
        <f>+'[9]BULLETIN'!I$129</f>
        <v>0</v>
      </c>
      <c r="J29" s="24">
        <f>+'[9]BULLETIN'!J$129</f>
        <v>0</v>
      </c>
      <c r="K29" s="24">
        <f>+'[9]BULLETIN'!K$129</f>
        <v>0</v>
      </c>
      <c r="L29" s="24">
        <f>+'[9]BULLETIN'!L$129</f>
        <v>0</v>
      </c>
      <c r="M29" s="24">
        <f>+'[9]BULLETIN'!M$129</f>
        <v>0</v>
      </c>
      <c r="N29" s="25">
        <f>+'[9]BULLETIN'!N$129</f>
        <v>0</v>
      </c>
      <c r="P29" s="197">
        <f t="shared" si="0"/>
        <v>0</v>
      </c>
    </row>
    <row r="30" spans="1:16" ht="15" customHeight="1">
      <c r="A30" s="30"/>
      <c r="B30" s="217">
        <f>+'[9]BULLETIN'!A$21</f>
        <v>0</v>
      </c>
      <c r="C30" s="24">
        <f>+'[9]BULLETIN'!C$130</f>
        <v>0</v>
      </c>
      <c r="D30" s="24">
        <f>+'[9]BULLETIN'!D$130</f>
        <v>0</v>
      </c>
      <c r="E30" s="24">
        <f>+'[9]BULLETIN'!E$130</f>
        <v>0</v>
      </c>
      <c r="F30" s="24">
        <f>+'[9]BULLETIN'!F$130</f>
        <v>0</v>
      </c>
      <c r="G30" s="24">
        <f>+'[9]BULLETIN'!G$130</f>
        <v>0</v>
      </c>
      <c r="H30" s="24">
        <f>+'[9]BULLETIN'!H$130</f>
        <v>0</v>
      </c>
      <c r="I30" s="24">
        <f>+'[9]BULLETIN'!I$130</f>
        <v>0</v>
      </c>
      <c r="J30" s="24">
        <f>+'[9]BULLETIN'!J$130</f>
        <v>0</v>
      </c>
      <c r="K30" s="24">
        <f>+'[9]BULLETIN'!K$130</f>
        <v>0</v>
      </c>
      <c r="L30" s="24">
        <f>+'[9]BULLETIN'!L$130</f>
        <v>0</v>
      </c>
      <c r="M30" s="24">
        <f>+'[9]BULLETIN'!M$130</f>
        <v>0</v>
      </c>
      <c r="N30" s="25">
        <f>+'[9]BULLETIN'!N$130</f>
        <v>0</v>
      </c>
      <c r="P30" s="197">
        <f t="shared" si="0"/>
        <v>0</v>
      </c>
    </row>
    <row r="31" spans="1:16" ht="15" customHeight="1">
      <c r="A31" s="30"/>
      <c r="B31" s="217">
        <f>+'[9]BULLETIN'!A$22</f>
        <v>0</v>
      </c>
      <c r="C31" s="24">
        <f>+'[9]BULLETIN'!C$131</f>
        <v>0</v>
      </c>
      <c r="D31" s="24">
        <f>+'[9]BULLETIN'!D$131</f>
        <v>0</v>
      </c>
      <c r="E31" s="24">
        <f>+'[9]BULLETIN'!E$131</f>
        <v>0</v>
      </c>
      <c r="F31" s="24">
        <f>+'[9]BULLETIN'!F$131</f>
        <v>0</v>
      </c>
      <c r="G31" s="24">
        <f>+'[9]BULLETIN'!G$131</f>
        <v>0</v>
      </c>
      <c r="H31" s="24">
        <f>+'[9]BULLETIN'!H$131</f>
        <v>0</v>
      </c>
      <c r="I31" s="24">
        <f>+'[9]BULLETIN'!I$131</f>
        <v>0</v>
      </c>
      <c r="J31" s="24">
        <f>+'[9]BULLETIN'!J$131</f>
        <v>0</v>
      </c>
      <c r="K31" s="24">
        <f>+'[9]BULLETIN'!K$131</f>
        <v>0</v>
      </c>
      <c r="L31" s="24">
        <f>+'[9]BULLETIN'!L$131</f>
        <v>0</v>
      </c>
      <c r="M31" s="24">
        <f>+'[9]BULLETIN'!M$131</f>
        <v>0</v>
      </c>
      <c r="N31" s="25">
        <f>+'[9]BULLETIN'!N$131</f>
        <v>0</v>
      </c>
      <c r="P31" s="197">
        <f t="shared" si="0"/>
        <v>0</v>
      </c>
    </row>
    <row r="32" spans="1:16" ht="15" customHeight="1">
      <c r="A32" s="30"/>
      <c r="B32" s="218">
        <f>+'[9]BULLETIN'!A$23</f>
        <v>0</v>
      </c>
      <c r="C32" s="212">
        <f>+'[9]BULLETIN'!C$132</f>
        <v>0</v>
      </c>
      <c r="D32" s="212">
        <f>+'[9]BULLETIN'!D$132</f>
        <v>0</v>
      </c>
      <c r="E32" s="212">
        <f>+'[9]BULLETIN'!E$132</f>
        <v>0</v>
      </c>
      <c r="F32" s="212">
        <f>+'[9]BULLETIN'!F$132</f>
        <v>0</v>
      </c>
      <c r="G32" s="212">
        <f>+'[9]BULLETIN'!G$132</f>
        <v>0</v>
      </c>
      <c r="H32" s="212">
        <f>+'[9]BULLETIN'!H$132</f>
        <v>0</v>
      </c>
      <c r="I32" s="212">
        <f>+'[9]BULLETIN'!I$132</f>
        <v>0</v>
      </c>
      <c r="J32" s="212">
        <f>+'[9]BULLETIN'!J$132</f>
        <v>0</v>
      </c>
      <c r="K32" s="212">
        <f>+'[9]BULLETIN'!K$132</f>
        <v>0</v>
      </c>
      <c r="L32" s="212">
        <f>+'[9]BULLETIN'!L$132</f>
        <v>0</v>
      </c>
      <c r="M32" s="212">
        <f>+'[9]BULLETIN'!M$132</f>
        <v>0</v>
      </c>
      <c r="N32" s="213">
        <f>+'[9]BULLETIN'!N$132</f>
        <v>0</v>
      </c>
      <c r="O32" s="209"/>
      <c r="P32" s="197">
        <f t="shared" si="0"/>
        <v>0</v>
      </c>
    </row>
    <row r="33" spans="1:16" ht="15" customHeight="1">
      <c r="A33" s="30"/>
      <c r="B33" s="218">
        <f>+'[9]BULLETIN'!A$24</f>
        <v>0</v>
      </c>
      <c r="C33" s="212">
        <f>+'[9]BULLETIN'!C$133</f>
        <v>0</v>
      </c>
      <c r="D33" s="212">
        <f>+'[9]BULLETIN'!D$133</f>
        <v>0</v>
      </c>
      <c r="E33" s="212">
        <f>+'[9]BULLETIN'!E$133</f>
        <v>0</v>
      </c>
      <c r="F33" s="212">
        <f>+'[9]BULLETIN'!F$133</f>
        <v>0</v>
      </c>
      <c r="G33" s="212">
        <f>+'[9]BULLETIN'!G$133</f>
        <v>0</v>
      </c>
      <c r="H33" s="212">
        <f>+'[9]BULLETIN'!H$133</f>
        <v>0</v>
      </c>
      <c r="I33" s="212">
        <f>+'[9]BULLETIN'!I$133</f>
        <v>0</v>
      </c>
      <c r="J33" s="212">
        <f>+'[9]BULLETIN'!J$133</f>
        <v>0</v>
      </c>
      <c r="K33" s="212">
        <f>+'[9]BULLETIN'!K$133</f>
        <v>0</v>
      </c>
      <c r="L33" s="212">
        <f>+'[9]BULLETIN'!L$133</f>
        <v>0</v>
      </c>
      <c r="M33" s="212">
        <f>+'[9]BULLETIN'!M$133</f>
        <v>0</v>
      </c>
      <c r="N33" s="213">
        <f>+'[9]BULLETIN'!N$133</f>
        <v>0</v>
      </c>
      <c r="O33" s="209"/>
      <c r="P33" s="197">
        <f t="shared" si="0"/>
        <v>0</v>
      </c>
    </row>
    <row r="34" spans="1:16" ht="15" customHeight="1">
      <c r="A34" s="30"/>
      <c r="B34" s="217">
        <f>+'[9]BULLETIN'!A$25</f>
        <v>0</v>
      </c>
      <c r="C34" s="24">
        <f>+'[9]BULLETIN'!C$134</f>
        <v>0</v>
      </c>
      <c r="D34" s="24">
        <f>+'[9]BULLETIN'!D$134</f>
        <v>0</v>
      </c>
      <c r="E34" s="24">
        <f>+'[9]BULLETIN'!E$134</f>
        <v>0</v>
      </c>
      <c r="F34" s="24">
        <f>+'[9]BULLETIN'!F$134</f>
        <v>0</v>
      </c>
      <c r="G34" s="24">
        <f>+'[9]BULLETIN'!G$134</f>
        <v>0</v>
      </c>
      <c r="H34" s="24">
        <f>+'[9]BULLETIN'!H$134</f>
        <v>0</v>
      </c>
      <c r="I34" s="24">
        <f>+'[9]BULLETIN'!I$134</f>
        <v>0</v>
      </c>
      <c r="J34" s="24">
        <f>+'[9]BULLETIN'!J$134</f>
        <v>0</v>
      </c>
      <c r="K34" s="24">
        <f>+'[9]BULLETIN'!K$134</f>
        <v>0</v>
      </c>
      <c r="L34" s="24">
        <f>+'[9]BULLETIN'!L$134</f>
        <v>0</v>
      </c>
      <c r="M34" s="24">
        <f>+'[9]BULLETIN'!M$134</f>
        <v>0</v>
      </c>
      <c r="N34" s="25">
        <f>+'[9]BULLETIN'!N$134</f>
        <v>0</v>
      </c>
      <c r="P34" s="197">
        <f t="shared" si="0"/>
        <v>0</v>
      </c>
    </row>
    <row r="35" spans="1:16" ht="15" customHeight="1">
      <c r="A35" s="30"/>
      <c r="B35" s="217">
        <f>+'[9]BULLETIN'!A$26</f>
        <v>0</v>
      </c>
      <c r="C35" s="24">
        <f>+'[9]BULLETIN'!C$135</f>
        <v>0</v>
      </c>
      <c r="D35" s="24">
        <f>+'[9]BULLETIN'!D$135</f>
        <v>0</v>
      </c>
      <c r="E35" s="24">
        <f>+'[9]BULLETIN'!E$135</f>
        <v>0</v>
      </c>
      <c r="F35" s="24">
        <f>+'[9]BULLETIN'!F$135</f>
        <v>0</v>
      </c>
      <c r="G35" s="24">
        <f>+'[9]BULLETIN'!G$135</f>
        <v>0</v>
      </c>
      <c r="H35" s="24">
        <f>+'[9]BULLETIN'!H$135</f>
        <v>0</v>
      </c>
      <c r="I35" s="24">
        <f>+'[9]BULLETIN'!I$135</f>
        <v>0</v>
      </c>
      <c r="J35" s="24">
        <f>+'[9]BULLETIN'!J$135</f>
        <v>0</v>
      </c>
      <c r="K35" s="24">
        <f>+'[9]BULLETIN'!K$135</f>
        <v>0</v>
      </c>
      <c r="L35" s="24">
        <f>+'[9]BULLETIN'!L$135</f>
        <v>0</v>
      </c>
      <c r="M35" s="24">
        <f>+'[9]BULLETIN'!M$135</f>
        <v>0</v>
      </c>
      <c r="N35" s="25">
        <f>+'[9]BULLETIN'!N$135</f>
        <v>0</v>
      </c>
      <c r="P35" s="197">
        <f t="shared" si="0"/>
        <v>0</v>
      </c>
    </row>
    <row r="36" spans="1:16" ht="15" customHeight="1">
      <c r="A36" s="30"/>
      <c r="B36" s="217">
        <f>+'[9]BULLETIN'!A$27</f>
        <v>0</v>
      </c>
      <c r="C36" s="24">
        <f>+'[9]BULLETIN'!C$136</f>
        <v>0</v>
      </c>
      <c r="D36" s="24">
        <f>+'[9]BULLETIN'!D$136</f>
        <v>0</v>
      </c>
      <c r="E36" s="24">
        <f>+'[9]BULLETIN'!E$136</f>
        <v>0</v>
      </c>
      <c r="F36" s="24">
        <f>+'[9]BULLETIN'!F$136</f>
        <v>0</v>
      </c>
      <c r="G36" s="24">
        <f>+'[9]BULLETIN'!G$136</f>
        <v>0</v>
      </c>
      <c r="H36" s="24">
        <f>+'[9]BULLETIN'!H$136</f>
        <v>0</v>
      </c>
      <c r="I36" s="24">
        <f>+'[9]BULLETIN'!I$136</f>
        <v>0</v>
      </c>
      <c r="J36" s="24">
        <f>+'[9]BULLETIN'!J$136</f>
        <v>0</v>
      </c>
      <c r="K36" s="24">
        <f>+'[9]BULLETIN'!K$136</f>
        <v>0</v>
      </c>
      <c r="L36" s="24">
        <f>+'[9]BULLETIN'!L$136</f>
        <v>0</v>
      </c>
      <c r="M36" s="24">
        <f>+'[9]BULLETIN'!M$136</f>
        <v>0</v>
      </c>
      <c r="N36" s="25">
        <f>+'[9]BULLETIN'!N$136</f>
        <v>0</v>
      </c>
      <c r="P36" s="197">
        <f t="shared" si="0"/>
        <v>0</v>
      </c>
    </row>
    <row r="37" spans="1:16" ht="15" customHeight="1">
      <c r="A37" s="30"/>
      <c r="B37" s="217">
        <f>+'[9]BULLETIN'!A$28</f>
        <v>0</v>
      </c>
      <c r="C37" s="24">
        <f>+'[9]BULLETIN'!C$137</f>
        <v>0</v>
      </c>
      <c r="D37" s="24">
        <f>+'[9]BULLETIN'!D$137</f>
        <v>0</v>
      </c>
      <c r="E37" s="24">
        <f>+'[9]BULLETIN'!E$137</f>
        <v>0</v>
      </c>
      <c r="F37" s="24">
        <f>+'[9]BULLETIN'!F$137</f>
        <v>0</v>
      </c>
      <c r="G37" s="24">
        <f>+'[9]BULLETIN'!G$137</f>
        <v>0</v>
      </c>
      <c r="H37" s="24">
        <f>+'[9]BULLETIN'!H$137</f>
        <v>0</v>
      </c>
      <c r="I37" s="24">
        <f>+'[9]BULLETIN'!I$137</f>
        <v>0</v>
      </c>
      <c r="J37" s="24">
        <f>+'[9]BULLETIN'!J$137</f>
        <v>0</v>
      </c>
      <c r="K37" s="24">
        <f>+'[9]BULLETIN'!K$137</f>
        <v>0</v>
      </c>
      <c r="L37" s="24">
        <f>+'[9]BULLETIN'!L$137</f>
        <v>0</v>
      </c>
      <c r="M37" s="24">
        <f>+'[9]BULLETIN'!M$137</f>
        <v>0</v>
      </c>
      <c r="N37" s="25">
        <f>+'[9]BULLETIN'!N$137</f>
        <v>0</v>
      </c>
      <c r="P37" s="197">
        <f t="shared" si="0"/>
        <v>0</v>
      </c>
    </row>
    <row r="38" spans="1:16" ht="15" customHeight="1">
      <c r="A38" s="30"/>
      <c r="B38" s="217">
        <f>+'[9]BULLETIN'!A$29</f>
        <v>0</v>
      </c>
      <c r="C38" s="24">
        <f>+'[9]BULLETIN'!C$138</f>
        <v>0</v>
      </c>
      <c r="D38" s="24">
        <f>+'[9]BULLETIN'!D$138</f>
        <v>0</v>
      </c>
      <c r="E38" s="24">
        <f>+'[9]BULLETIN'!E$138</f>
        <v>0</v>
      </c>
      <c r="F38" s="24">
        <f>+'[9]BULLETIN'!F$138</f>
        <v>0</v>
      </c>
      <c r="G38" s="24">
        <f>+'[9]BULLETIN'!G$138</f>
        <v>0</v>
      </c>
      <c r="H38" s="24">
        <f>+'[9]BULLETIN'!H$138</f>
        <v>0</v>
      </c>
      <c r="I38" s="24">
        <f>+'[9]BULLETIN'!I$138</f>
        <v>0</v>
      </c>
      <c r="J38" s="24">
        <f>+'[9]BULLETIN'!J$138</f>
        <v>0</v>
      </c>
      <c r="K38" s="24">
        <f>+'[9]BULLETIN'!K$138</f>
        <v>0</v>
      </c>
      <c r="L38" s="24">
        <f>+'[9]BULLETIN'!L$138</f>
        <v>0</v>
      </c>
      <c r="M38" s="24">
        <f>+'[9]BULLETIN'!M$138</f>
        <v>0</v>
      </c>
      <c r="N38" s="25">
        <f>+'[9]BULLETIN'!N$138</f>
        <v>0</v>
      </c>
      <c r="P38" s="197">
        <f t="shared" si="0"/>
        <v>0</v>
      </c>
    </row>
    <row r="39" spans="1:14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18" customHeight="1">
      <c r="A40" s="226" t="s">
        <v>13</v>
      </c>
      <c r="B40" s="252"/>
      <c r="C40" s="230" t="s">
        <v>31</v>
      </c>
      <c r="D40" s="230" t="s">
        <v>171</v>
      </c>
      <c r="E40" s="56" t="s">
        <v>33</v>
      </c>
      <c r="F40" s="57"/>
      <c r="G40" s="58"/>
      <c r="H40" s="56" t="s">
        <v>34</v>
      </c>
      <c r="I40" s="57"/>
      <c r="J40" s="58"/>
      <c r="K40" s="230" t="s">
        <v>35</v>
      </c>
      <c r="L40" s="230" t="s">
        <v>42</v>
      </c>
      <c r="M40" s="230" t="s">
        <v>15</v>
      </c>
      <c r="N40" s="232" t="s">
        <v>43</v>
      </c>
    </row>
    <row r="41" spans="1:14" ht="34.5" customHeight="1">
      <c r="A41" s="253"/>
      <c r="B41" s="254"/>
      <c r="C41" s="250"/>
      <c r="D41" s="250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38</v>
      </c>
      <c r="J41" s="59" t="s">
        <v>8</v>
      </c>
      <c r="K41" s="250"/>
      <c r="L41" s="250"/>
      <c r="M41" s="250"/>
      <c r="N41" s="251"/>
    </row>
    <row r="42" spans="1:14" ht="15" customHeight="1">
      <c r="A42" s="20"/>
      <c r="B42" s="31"/>
      <c r="C42" s="33"/>
      <c r="D42" s="33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7" ht="15" customHeight="1">
      <c r="A43" s="22">
        <f>+'[2]BULLETIN'!B$83</f>
        <v>2014</v>
      </c>
      <c r="B43" s="27"/>
      <c r="C43" s="33">
        <f>+'[2]BULLETIN'!C$163</f>
        <v>37656</v>
      </c>
      <c r="D43" s="33">
        <f>+'[2]BULLETIN'!D$163</f>
        <v>79586</v>
      </c>
      <c r="E43" s="24">
        <f>+'[2]BULLETIN'!E$163</f>
        <v>13331</v>
      </c>
      <c r="F43" s="24">
        <f>+'[2]BULLETIN'!F$163</f>
        <v>12878</v>
      </c>
      <c r="G43" s="24">
        <f>+'[2]BULLETIN'!G$163</f>
        <v>26209</v>
      </c>
      <c r="H43" s="24">
        <f>+'[2]BULLETIN'!H$163</f>
        <v>439</v>
      </c>
      <c r="I43" s="24">
        <f>+'[2]BULLETIN'!I$163</f>
        <v>3947</v>
      </c>
      <c r="J43" s="24">
        <f>+'[2]BULLETIN'!J$163</f>
        <v>4386</v>
      </c>
      <c r="K43" s="24">
        <f>+'[2]BULLETIN'!K$163</f>
        <v>0</v>
      </c>
      <c r="L43" s="24">
        <f>+'[2]BULLETIN'!L$163</f>
        <v>5253</v>
      </c>
      <c r="M43" s="24">
        <f>+'[2]BULLETIN'!M$163</f>
        <v>297085</v>
      </c>
      <c r="N43" s="25">
        <f>+'[2]BULLETIN'!N$163</f>
        <v>22808</v>
      </c>
      <c r="O43" s="197"/>
      <c r="Q43" s="199"/>
    </row>
    <row r="44" spans="1:17" ht="15" customHeight="1">
      <c r="A44" s="22">
        <f>+'[1]BULLETIN'!B$83</f>
        <v>2015</v>
      </c>
      <c r="B44" s="27"/>
      <c r="C44" s="33">
        <f>+'[1]BULLETIN'!C$163</f>
        <v>24504</v>
      </c>
      <c r="D44" s="33">
        <f>+'[1]BULLETIN'!D$163</f>
        <v>77831</v>
      </c>
      <c r="E44" s="24">
        <f>+'[1]BULLETIN'!E$163</f>
        <v>7905</v>
      </c>
      <c r="F44" s="24">
        <f>+'[1]BULLETIN'!F$163</f>
        <v>16153</v>
      </c>
      <c r="G44" s="24">
        <f>+'[1]BULLETIN'!G$163</f>
        <v>24058</v>
      </c>
      <c r="H44" s="24">
        <f>+'[1]BULLETIN'!H$163</f>
        <v>238</v>
      </c>
      <c r="I44" s="24">
        <f>+'[1]BULLETIN'!I$163</f>
        <v>0</v>
      </c>
      <c r="J44" s="24">
        <f>+'[1]BULLETIN'!J$163</f>
        <v>238</v>
      </c>
      <c r="K44" s="24">
        <f>+'[1]BULLETIN'!K$163</f>
        <v>0</v>
      </c>
      <c r="L44" s="24">
        <f>+'[1]BULLETIN'!L$163</f>
        <v>2635</v>
      </c>
      <c r="M44" s="24">
        <f>+'[1]BULLETIN'!M$163</f>
        <v>290595</v>
      </c>
      <c r="N44" s="25">
        <f>+'[1]BULLETIN'!N$163</f>
        <v>25362</v>
      </c>
      <c r="O44" s="197"/>
      <c r="Q44" s="199"/>
    </row>
    <row r="45" spans="1:17" ht="15" customHeight="1">
      <c r="A45" s="22">
        <f>+'[3]BULLETIN'!B$83</f>
        <v>2016</v>
      </c>
      <c r="B45" s="27"/>
      <c r="C45" s="33">
        <f>+'[3]BULLETIN'!C$163</f>
        <v>21871</v>
      </c>
      <c r="D45" s="33">
        <f>+'[3]BULLETIN'!D$163</f>
        <v>37428</v>
      </c>
      <c r="E45" s="24">
        <f>+'[3]BULLETIN'!E$163</f>
        <v>8483</v>
      </c>
      <c r="F45" s="24">
        <f>+'[3]BULLETIN'!F$163</f>
        <v>12997</v>
      </c>
      <c r="G45" s="24">
        <f>+'[3]BULLETIN'!G$163</f>
        <v>21480</v>
      </c>
      <c r="H45" s="24">
        <f>+'[3]BULLETIN'!H$163</f>
        <v>167</v>
      </c>
      <c r="I45" s="24">
        <f>+'[3]BULLETIN'!I$163</f>
        <v>0</v>
      </c>
      <c r="J45" s="24">
        <f>+'[3]BULLETIN'!J$163</f>
        <v>167</v>
      </c>
      <c r="K45" s="24">
        <f>+'[3]BULLETIN'!K$163</f>
        <v>0</v>
      </c>
      <c r="L45" s="24">
        <f>+'[3]BULLETIN'!L$163</f>
        <v>2156</v>
      </c>
      <c r="M45" s="24">
        <f>+'[3]BULLETIN'!M$163</f>
        <v>357132</v>
      </c>
      <c r="N45" s="25">
        <f>+'[3]BULLETIN'!N$163</f>
        <v>45276</v>
      </c>
      <c r="O45" s="197"/>
      <c r="Q45" s="199"/>
    </row>
    <row r="46" spans="1:17" ht="15" customHeight="1">
      <c r="A46" s="22">
        <f>+'[5]BULLETIN'!B$83</f>
        <v>2017</v>
      </c>
      <c r="B46" s="27"/>
      <c r="C46" s="33">
        <f>+'[5]BULLETIN'!C$163</f>
        <v>23208</v>
      </c>
      <c r="D46" s="33">
        <f>+'[5]BULLETIN'!D$163</f>
        <v>38867</v>
      </c>
      <c r="E46" s="24">
        <f>+'[5]BULLETIN'!E$163</f>
        <v>6093</v>
      </c>
      <c r="F46" s="24">
        <f>+'[5]BULLETIN'!F$163</f>
        <v>10340</v>
      </c>
      <c r="G46" s="24">
        <f>+'[5]BULLETIN'!G$163</f>
        <v>16433</v>
      </c>
      <c r="H46" s="24">
        <f>+'[5]BULLETIN'!H$163</f>
        <v>156</v>
      </c>
      <c r="I46" s="24">
        <f>+'[5]BULLETIN'!I$163</f>
        <v>0</v>
      </c>
      <c r="J46" s="24">
        <f>+'[5]BULLETIN'!J$163</f>
        <v>156</v>
      </c>
      <c r="K46" s="24">
        <f>+'[5]BULLETIN'!K$163</f>
        <v>0</v>
      </c>
      <c r="L46" s="24">
        <f>+'[5]BULLETIN'!L$163</f>
        <v>2207</v>
      </c>
      <c r="M46" s="24">
        <f>+'[5]BULLETIN'!M$163</f>
        <v>327967</v>
      </c>
      <c r="N46" s="25">
        <f>+'[5]BULLETIN'!N$163</f>
        <v>74866</v>
      </c>
      <c r="O46" s="197"/>
      <c r="Q46" s="199"/>
    </row>
    <row r="47" spans="1:17" ht="15" customHeight="1">
      <c r="A47" s="22">
        <f>+'[6]BULLETIN'!$B$83</f>
        <v>2018</v>
      </c>
      <c r="B47" s="27"/>
      <c r="C47" s="33">
        <f>+'[6]BULLETIN'!C$163</f>
        <v>38281</v>
      </c>
      <c r="D47" s="33">
        <f>+'[6]BULLETIN'!D$163</f>
        <v>32514</v>
      </c>
      <c r="E47" s="24">
        <f>+'[6]BULLETIN'!E$163</f>
        <v>6299</v>
      </c>
      <c r="F47" s="24">
        <f>+'[6]BULLETIN'!F$163</f>
        <v>4731</v>
      </c>
      <c r="G47" s="24">
        <f>+'[6]BULLETIN'!G$163</f>
        <v>11030</v>
      </c>
      <c r="H47" s="24">
        <f>+'[6]BULLETIN'!H$163</f>
        <v>168</v>
      </c>
      <c r="I47" s="24">
        <f>+'[6]BULLETIN'!I$163</f>
        <v>0</v>
      </c>
      <c r="J47" s="24">
        <f>+'[6]BULLETIN'!J$163</f>
        <v>168</v>
      </c>
      <c r="K47" s="24">
        <f>+'[6]BULLETIN'!K$163</f>
        <v>0</v>
      </c>
      <c r="L47" s="24">
        <f>+'[6]BULLETIN'!L$163</f>
        <v>0</v>
      </c>
      <c r="M47" s="24">
        <f>+'[6]BULLETIN'!M$163</f>
        <v>351852</v>
      </c>
      <c r="N47" s="25">
        <f>+'[6]BULLETIN'!N$163</f>
        <v>86787</v>
      </c>
      <c r="O47" s="197"/>
      <c r="Q47" s="199"/>
    </row>
    <row r="48" spans="1:17" ht="15" customHeight="1">
      <c r="A48" s="22">
        <f>+'[7]BULLETIN'!$B$83</f>
        <v>2019</v>
      </c>
      <c r="B48" s="27"/>
      <c r="C48" s="33">
        <f>+'[7]BULLETIN'!C$163</f>
        <v>36693</v>
      </c>
      <c r="D48" s="33">
        <f>+'[7]BULLETIN'!D$163</f>
        <v>33161</v>
      </c>
      <c r="E48" s="24">
        <f>+'[7]BULLETIN'!E$163</f>
        <v>8102</v>
      </c>
      <c r="F48" s="24">
        <f>+'[7]BULLETIN'!F$163</f>
        <v>21079</v>
      </c>
      <c r="G48" s="24">
        <f>+'[7]BULLETIN'!G$163</f>
        <v>29181</v>
      </c>
      <c r="H48" s="24">
        <f>+'[7]BULLETIN'!H$163</f>
        <v>147</v>
      </c>
      <c r="I48" s="24">
        <f>+'[7]BULLETIN'!I$163</f>
        <v>0</v>
      </c>
      <c r="J48" s="24">
        <f>+'[7]BULLETIN'!J$163</f>
        <v>147</v>
      </c>
      <c r="K48" s="24">
        <f>+'[7]BULLETIN'!K$163</f>
        <v>0</v>
      </c>
      <c r="L48" s="24">
        <f>+'[7]BULLETIN'!L$163</f>
        <v>9</v>
      </c>
      <c r="M48" s="24">
        <f>+'[7]BULLETIN'!M$163</f>
        <v>337406</v>
      </c>
      <c r="N48" s="25">
        <f>+'[7]BULLETIN'!N$163</f>
        <v>69604</v>
      </c>
      <c r="O48" s="197"/>
      <c r="Q48" s="199"/>
    </row>
    <row r="49" spans="1:17" ht="15" customHeight="1">
      <c r="A49" s="22">
        <f>+'[4]BULLETIN'!$B$83</f>
        <v>2020</v>
      </c>
      <c r="B49" s="27"/>
      <c r="C49" s="33">
        <f>+'[4]BULLETIN'!C$163</f>
        <v>38411</v>
      </c>
      <c r="D49" s="33">
        <f>+'[4]BULLETIN'!D$163</f>
        <v>34758</v>
      </c>
      <c r="E49" s="24">
        <f>+'[4]BULLETIN'!E$163</f>
        <v>8102</v>
      </c>
      <c r="F49" s="24">
        <f>+'[4]BULLETIN'!F$163</f>
        <v>27087</v>
      </c>
      <c r="G49" s="24">
        <f>+'[4]BULLETIN'!G$163</f>
        <v>35189</v>
      </c>
      <c r="H49" s="24">
        <f>+'[4]BULLETIN'!H$163</f>
        <v>155</v>
      </c>
      <c r="I49" s="24">
        <f>+'[4]BULLETIN'!I$163</f>
        <v>0</v>
      </c>
      <c r="J49" s="24">
        <f>+'[4]BULLETIN'!J$163</f>
        <v>155</v>
      </c>
      <c r="K49" s="24">
        <f>+'[4]BULLETIN'!K$163</f>
        <v>0</v>
      </c>
      <c r="L49" s="24">
        <f>+'[4]BULLETIN'!L$163</f>
        <v>0</v>
      </c>
      <c r="M49" s="24">
        <f>+'[4]BULLETIN'!M$163</f>
        <v>339714</v>
      </c>
      <c r="N49" s="25">
        <f>+'[4]BULLETIN'!N$163</f>
        <v>53158</v>
      </c>
      <c r="O49" s="197"/>
      <c r="Q49" s="199"/>
    </row>
    <row r="50" spans="1:17" ht="15" customHeight="1">
      <c r="A50" s="22">
        <f>+'[8]BULLETIN'!$B$83</f>
        <v>2021</v>
      </c>
      <c r="B50" s="27"/>
      <c r="C50" s="33">
        <f>+'[8]BULLETIN'!C$163</f>
        <v>43541</v>
      </c>
      <c r="D50" s="33">
        <f>+'[8]BULLETIN'!D$163</f>
        <v>39382</v>
      </c>
      <c r="E50" s="24">
        <f>+'[8]BULLETIN'!E$163</f>
        <v>8102</v>
      </c>
      <c r="F50" s="24">
        <f>+'[8]BULLETIN'!F$163</f>
        <v>21972</v>
      </c>
      <c r="G50" s="24">
        <f>+'[8]BULLETIN'!G$163</f>
        <v>30074</v>
      </c>
      <c r="H50" s="24">
        <f>+'[8]BULLETIN'!H$163</f>
        <v>152</v>
      </c>
      <c r="I50" s="24">
        <f>+'[8]BULLETIN'!I$163</f>
        <v>690</v>
      </c>
      <c r="J50" s="24">
        <f>+'[8]BULLETIN'!J$163</f>
        <v>842</v>
      </c>
      <c r="K50" s="24">
        <f>+'[8]BULLETIN'!K$163</f>
        <v>0</v>
      </c>
      <c r="L50" s="24">
        <f>+'[8]BULLETIN'!L$163</f>
        <v>17639</v>
      </c>
      <c r="M50" s="24">
        <f>+'[8]BULLETIN'!M$163</f>
        <v>385496</v>
      </c>
      <c r="N50" s="25">
        <f>+'[8]BULLETIN'!N$163</f>
        <v>78371</v>
      </c>
      <c r="O50" s="197"/>
      <c r="Q50" s="199"/>
    </row>
    <row r="51" spans="1:17" ht="15" customHeight="1">
      <c r="A51" s="22">
        <f>+'[10]BULLETIN'!$B$83</f>
        <v>2022</v>
      </c>
      <c r="B51" s="27"/>
      <c r="C51" s="33">
        <f>+'[10]BULLETIN'!C$163</f>
        <v>49436</v>
      </c>
      <c r="D51" s="33">
        <f>+'[10]BULLETIN'!D$163</f>
        <v>41525</v>
      </c>
      <c r="E51" s="24">
        <f>+'[10]BULLETIN'!E$163</f>
        <v>8102</v>
      </c>
      <c r="F51" s="24">
        <f>+'[10]BULLETIN'!F$163</f>
        <v>21748</v>
      </c>
      <c r="G51" s="24">
        <f>+'[10]BULLETIN'!G$163</f>
        <v>29850</v>
      </c>
      <c r="H51" s="24">
        <f>+'[10]BULLETIN'!H$163</f>
        <v>152</v>
      </c>
      <c r="I51" s="24">
        <f>+'[10]BULLETIN'!I$163</f>
        <v>493</v>
      </c>
      <c r="J51" s="24">
        <f>+'[10]BULLETIN'!J$163</f>
        <v>645</v>
      </c>
      <c r="K51" s="24">
        <f>+'[10]BULLETIN'!K$163</f>
        <v>0</v>
      </c>
      <c r="L51" s="24">
        <f>+'[10]BULLETIN'!L$163</f>
        <v>18565</v>
      </c>
      <c r="M51" s="24">
        <f>+'[10]BULLETIN'!M$163</f>
        <v>393334</v>
      </c>
      <c r="N51" s="25">
        <f>+'[10]BULLETIN'!N$163</f>
        <v>75091</v>
      </c>
      <c r="O51" s="197"/>
      <c r="Q51" s="199"/>
    </row>
    <row r="52" spans="1:17" ht="15" customHeight="1">
      <c r="A52" s="28"/>
      <c r="B52" s="32"/>
      <c r="C52" s="33"/>
      <c r="D52" s="33"/>
      <c r="E52" s="24"/>
      <c r="F52" s="24"/>
      <c r="G52" s="24"/>
      <c r="H52" s="24"/>
      <c r="I52" s="24"/>
      <c r="J52" s="24"/>
      <c r="K52" s="24"/>
      <c r="L52" s="24"/>
      <c r="M52" s="24"/>
      <c r="N52" s="25"/>
      <c r="Q52" s="194"/>
    </row>
    <row r="53" spans="1:17" ht="15" customHeight="1">
      <c r="A53" s="30">
        <f>+'[8]BULLETIN'!$B$18</f>
        <v>2021</v>
      </c>
      <c r="B53" s="31" t="str">
        <f>+'[8]BULLETIN'!A$20</f>
        <v>MARS</v>
      </c>
      <c r="C53" s="33">
        <f>+'[8]BULLETIN'!C$154</f>
        <v>39181</v>
      </c>
      <c r="D53" s="33">
        <f>+'[8]BULLETIN'!D$154</f>
        <v>35132</v>
      </c>
      <c r="E53" s="24">
        <f>+'[8]BULLETIN'!E$154</f>
        <v>8102</v>
      </c>
      <c r="F53" s="24">
        <f>+'[8]BULLETIN'!F$154</f>
        <v>20677</v>
      </c>
      <c r="G53" s="24">
        <f>+'[8]BULLETIN'!G$154</f>
        <v>28779</v>
      </c>
      <c r="H53" s="24">
        <f>+'[8]BULLETIN'!H$154</f>
        <v>173</v>
      </c>
      <c r="I53" s="24">
        <f>+'[8]BULLETIN'!I$154</f>
        <v>0</v>
      </c>
      <c r="J53" s="24">
        <f>+'[8]BULLETIN'!J$154</f>
        <v>173</v>
      </c>
      <c r="K53" s="24">
        <f>+'[8]BULLETIN'!K$154</f>
        <v>0</v>
      </c>
      <c r="L53" s="24">
        <f>+'[8]BULLETIN'!L$154</f>
        <v>0</v>
      </c>
      <c r="M53" s="24">
        <f>+'[8]BULLETIN'!M$154</f>
        <v>348384</v>
      </c>
      <c r="N53" s="25">
        <f>+'[8]BULLETIN'!N$154</f>
        <v>80060</v>
      </c>
      <c r="O53" s="197"/>
      <c r="Q53" s="199"/>
    </row>
    <row r="54" spans="1:17" ht="15" customHeight="1">
      <c r="A54" s="30"/>
      <c r="B54" s="31" t="str">
        <f>+'[8]BULLETIN'!A$23</f>
        <v>JUIN</v>
      </c>
      <c r="C54" s="33">
        <f>+'[8]BULLETIN'!C$157</f>
        <v>39946</v>
      </c>
      <c r="D54" s="33">
        <f>+'[8]BULLETIN'!D$157</f>
        <v>35330</v>
      </c>
      <c r="E54" s="24">
        <f>+'[8]BULLETIN'!E$157</f>
        <v>8102</v>
      </c>
      <c r="F54" s="24">
        <f>+'[8]BULLETIN'!F$157</f>
        <v>20712</v>
      </c>
      <c r="G54" s="24">
        <f>+'[8]BULLETIN'!G$157</f>
        <v>28814</v>
      </c>
      <c r="H54" s="24">
        <f>+'[8]BULLETIN'!H$157</f>
        <v>149</v>
      </c>
      <c r="I54" s="24">
        <f>+'[8]BULLETIN'!I$157</f>
        <v>0</v>
      </c>
      <c r="J54" s="24">
        <f>+'[8]BULLETIN'!J$157</f>
        <v>149</v>
      </c>
      <c r="K54" s="24">
        <f>+'[8]BULLETIN'!K$157</f>
        <v>0</v>
      </c>
      <c r="L54" s="24">
        <f>+'[8]BULLETIN'!L$157</f>
        <v>0</v>
      </c>
      <c r="M54" s="24">
        <f>+'[8]BULLETIN'!M$157</f>
        <v>351652</v>
      </c>
      <c r="N54" s="25">
        <f>+'[8]BULLETIN'!N$157</f>
        <v>48123</v>
      </c>
      <c r="O54" s="197"/>
      <c r="Q54" s="199"/>
    </row>
    <row r="55" spans="1:17" ht="15" customHeight="1">
      <c r="A55" s="30"/>
      <c r="B55" s="31" t="str">
        <f>+'[8]BULLETIN'!A$26</f>
        <v>SEPT</v>
      </c>
      <c r="C55" s="33">
        <f>+'[8]BULLETIN'!C$160</f>
        <v>46658</v>
      </c>
      <c r="D55" s="33">
        <f>+'[8]BULLETIN'!D$160</f>
        <v>41175</v>
      </c>
      <c r="E55" s="24">
        <f>+'[8]BULLETIN'!E$160</f>
        <v>8102</v>
      </c>
      <c r="F55" s="24">
        <f>+'[8]BULLETIN'!F$160</f>
        <v>21780</v>
      </c>
      <c r="G55" s="24">
        <f>+'[8]BULLETIN'!G$160</f>
        <v>29882</v>
      </c>
      <c r="H55" s="24">
        <f>+'[8]BULLETIN'!H$160</f>
        <v>168</v>
      </c>
      <c r="I55" s="24">
        <f>+'[8]BULLETIN'!I$160</f>
        <v>690</v>
      </c>
      <c r="J55" s="24">
        <f>+'[8]BULLETIN'!J$160</f>
        <v>858</v>
      </c>
      <c r="K55" s="24">
        <f>+'[8]BULLETIN'!K$160</f>
        <v>0</v>
      </c>
      <c r="L55" s="24">
        <f>+'[8]BULLETIN'!L$160</f>
        <v>18414</v>
      </c>
      <c r="M55" s="24">
        <f>+'[8]BULLETIN'!M$160</f>
        <v>387893</v>
      </c>
      <c r="N55" s="25">
        <f>+'[8]BULLETIN'!N$160</f>
        <v>73034</v>
      </c>
      <c r="O55" s="197"/>
      <c r="Q55" s="199"/>
    </row>
    <row r="56" spans="1:17" ht="15" customHeight="1">
      <c r="A56" s="30"/>
      <c r="B56" s="31" t="str">
        <f>+'[8]BULLETIN'!A$29</f>
        <v>DEC</v>
      </c>
      <c r="C56" s="33">
        <f>+'[8]BULLETIN'!C$163</f>
        <v>43541</v>
      </c>
      <c r="D56" s="33">
        <f>+'[8]BULLETIN'!D$163</f>
        <v>39382</v>
      </c>
      <c r="E56" s="24">
        <f>+'[8]BULLETIN'!E$163</f>
        <v>8102</v>
      </c>
      <c r="F56" s="24">
        <f>+'[8]BULLETIN'!F$163</f>
        <v>21972</v>
      </c>
      <c r="G56" s="24">
        <f>+'[8]BULLETIN'!G$163</f>
        <v>30074</v>
      </c>
      <c r="H56" s="24">
        <f>+'[8]BULLETIN'!H$163</f>
        <v>152</v>
      </c>
      <c r="I56" s="24">
        <f>+'[8]BULLETIN'!I$163</f>
        <v>690</v>
      </c>
      <c r="J56" s="24">
        <f>+'[8]BULLETIN'!J$163</f>
        <v>842</v>
      </c>
      <c r="K56" s="24">
        <f>+'[8]BULLETIN'!K$163</f>
        <v>0</v>
      </c>
      <c r="L56" s="24">
        <f>+'[8]BULLETIN'!L$163</f>
        <v>17639</v>
      </c>
      <c r="M56" s="24">
        <f>+'[8]BULLETIN'!M$163</f>
        <v>385496</v>
      </c>
      <c r="N56" s="25">
        <f>+'[8]BULLETIN'!N$163</f>
        <v>78371</v>
      </c>
      <c r="O56" s="197"/>
      <c r="Q56" s="199"/>
    </row>
    <row r="57" spans="1:17" ht="15" customHeight="1">
      <c r="A57" s="30"/>
      <c r="B57" s="31"/>
      <c r="C57" s="33"/>
      <c r="D57" s="33"/>
      <c r="E57" s="24"/>
      <c r="F57" s="24"/>
      <c r="G57" s="24"/>
      <c r="H57" s="24"/>
      <c r="I57" s="24"/>
      <c r="J57" s="24"/>
      <c r="K57" s="24"/>
      <c r="L57" s="24"/>
      <c r="M57" s="24"/>
      <c r="N57" s="25"/>
      <c r="Q57" s="194"/>
    </row>
    <row r="58" spans="1:17" ht="15" customHeight="1">
      <c r="A58" s="30">
        <f>+'[10]BULLETIN'!$B$18</f>
        <v>2022</v>
      </c>
      <c r="B58" s="31" t="str">
        <f>+'[10]BULLETIN'!A$20</f>
        <v>MARS</v>
      </c>
      <c r="C58" s="33">
        <f>+'[10]BULLETIN'!C$154</f>
        <v>46199</v>
      </c>
      <c r="D58" s="33">
        <f>+'[10]BULLETIN'!D$154</f>
        <v>40174</v>
      </c>
      <c r="E58" s="24">
        <f>+'[10]BULLETIN'!E$154</f>
        <v>8102</v>
      </c>
      <c r="F58" s="24">
        <f>+'[10]BULLETIN'!F$154</f>
        <v>22021</v>
      </c>
      <c r="G58" s="24">
        <f>+'[10]BULLETIN'!G$154</f>
        <v>30123</v>
      </c>
      <c r="H58" s="24">
        <f>+'[10]BULLETIN'!H$154</f>
        <v>177</v>
      </c>
      <c r="I58" s="24">
        <f>+'[10]BULLETIN'!I$154</f>
        <v>690</v>
      </c>
      <c r="J58" s="24">
        <f>+'[10]BULLETIN'!J$154</f>
        <v>867</v>
      </c>
      <c r="K58" s="24">
        <f>+'[10]BULLETIN'!K$154</f>
        <v>0</v>
      </c>
      <c r="L58" s="24">
        <f>+'[10]BULLETIN'!L$154</f>
        <v>19686</v>
      </c>
      <c r="M58" s="24">
        <f>+'[10]BULLETIN'!M$154</f>
        <v>395797</v>
      </c>
      <c r="N58" s="25">
        <f>+'[10]BULLETIN'!N$154</f>
        <v>71970</v>
      </c>
      <c r="O58" s="197"/>
      <c r="Q58" s="199"/>
    </row>
    <row r="59" spans="1:17" ht="15" customHeight="1">
      <c r="A59" s="30"/>
      <c r="B59" s="31" t="str">
        <f>+'[10]BULLETIN'!A$23</f>
        <v>JUIN</v>
      </c>
      <c r="C59" s="33">
        <f>+'[10]BULLETIN'!C$157</f>
        <v>48200</v>
      </c>
      <c r="D59" s="33">
        <f>+'[10]BULLETIN'!D$157</f>
        <v>40979</v>
      </c>
      <c r="E59" s="24">
        <f>+'[10]BULLETIN'!E$157</f>
        <v>8102</v>
      </c>
      <c r="F59" s="24">
        <f>+'[10]BULLETIN'!F$157</f>
        <v>22210</v>
      </c>
      <c r="G59" s="24">
        <f>+'[10]BULLETIN'!G$157</f>
        <v>30312</v>
      </c>
      <c r="H59" s="24">
        <f>+'[10]BULLETIN'!H$157</f>
        <v>157</v>
      </c>
      <c r="I59" s="24">
        <f>+'[10]BULLETIN'!I$157</f>
        <v>591</v>
      </c>
      <c r="J59" s="24">
        <f>+'[10]BULLETIN'!J$157</f>
        <v>748</v>
      </c>
      <c r="K59" s="24">
        <f>+'[10]BULLETIN'!K$157</f>
        <v>0</v>
      </c>
      <c r="L59" s="24">
        <f>+'[10]BULLETIN'!L$157</f>
        <v>19649</v>
      </c>
      <c r="M59" s="24">
        <f>+'[10]BULLETIN'!M$157</f>
        <v>394977</v>
      </c>
      <c r="N59" s="25">
        <f>+'[10]BULLETIN'!N$157</f>
        <v>67049</v>
      </c>
      <c r="O59" s="197"/>
      <c r="Q59" s="199"/>
    </row>
    <row r="60" spans="1:17" ht="15" customHeight="1">
      <c r="A60" s="30"/>
      <c r="B60" s="31" t="str">
        <f>+'[10]BULLETIN'!A$26</f>
        <v>SEPT</v>
      </c>
      <c r="C60" s="33">
        <f>+'[10]BULLETIN'!C$160</f>
        <v>49150</v>
      </c>
      <c r="D60" s="33">
        <f>+'[10]BULLETIN'!D$160</f>
        <v>41124</v>
      </c>
      <c r="E60" s="24">
        <f>+'[10]BULLETIN'!E$160</f>
        <v>8102</v>
      </c>
      <c r="F60" s="24">
        <f>+'[10]BULLETIN'!F$160</f>
        <v>21886</v>
      </c>
      <c r="G60" s="24">
        <f>+'[10]BULLETIN'!G$160</f>
        <v>29988</v>
      </c>
      <c r="H60" s="24">
        <f>+'[10]BULLETIN'!H$160</f>
        <v>152</v>
      </c>
      <c r="I60" s="24">
        <f>+'[10]BULLETIN'!I$160</f>
        <v>493</v>
      </c>
      <c r="J60" s="24">
        <f>+'[10]BULLETIN'!J$160</f>
        <v>645</v>
      </c>
      <c r="K60" s="24">
        <f>+'[10]BULLETIN'!K$160</f>
        <v>0</v>
      </c>
      <c r="L60" s="24">
        <f>+'[10]BULLETIN'!L$160</f>
        <v>20025</v>
      </c>
      <c r="M60" s="24">
        <f>+'[10]BULLETIN'!M$160</f>
        <v>384527</v>
      </c>
      <c r="N60" s="25">
        <f>+'[10]BULLETIN'!N$160</f>
        <v>73186</v>
      </c>
      <c r="O60" s="197"/>
      <c r="Q60" s="199"/>
    </row>
    <row r="61" spans="1:17" ht="15" customHeight="1">
      <c r="A61" s="30"/>
      <c r="B61" s="31" t="str">
        <f>+'[10]BULLETIN'!A$29</f>
        <v>DEC</v>
      </c>
      <c r="C61" s="33">
        <f>+'[10]BULLETIN'!C$163</f>
        <v>49436</v>
      </c>
      <c r="D61" s="33">
        <f>+'[10]BULLETIN'!D$163</f>
        <v>41525</v>
      </c>
      <c r="E61" s="24">
        <f>+'[10]BULLETIN'!E$163</f>
        <v>8102</v>
      </c>
      <c r="F61" s="24">
        <f>+'[10]BULLETIN'!F$163</f>
        <v>21748</v>
      </c>
      <c r="G61" s="24">
        <f>+'[10]BULLETIN'!G$163</f>
        <v>29850</v>
      </c>
      <c r="H61" s="24">
        <f>+'[10]BULLETIN'!H$163</f>
        <v>152</v>
      </c>
      <c r="I61" s="24">
        <f>+'[10]BULLETIN'!I$163</f>
        <v>493</v>
      </c>
      <c r="J61" s="24">
        <f>+'[10]BULLETIN'!J$163</f>
        <v>645</v>
      </c>
      <c r="K61" s="24">
        <f>+'[10]BULLETIN'!K$163</f>
        <v>0</v>
      </c>
      <c r="L61" s="24">
        <f>+'[10]BULLETIN'!L$163</f>
        <v>18565</v>
      </c>
      <c r="M61" s="24">
        <f>+'[10]BULLETIN'!M$163</f>
        <v>393334</v>
      </c>
      <c r="N61" s="25">
        <f>+'[10]BULLETIN'!N$163</f>
        <v>75091</v>
      </c>
      <c r="O61" s="197"/>
      <c r="Q61" s="199"/>
    </row>
    <row r="62" spans="1:17" ht="15" customHeight="1">
      <c r="A62" s="30"/>
      <c r="B62" s="31"/>
      <c r="C62" s="33"/>
      <c r="D62" s="33"/>
      <c r="E62" s="24"/>
      <c r="F62" s="24"/>
      <c r="G62" s="24"/>
      <c r="H62" s="24"/>
      <c r="I62" s="24"/>
      <c r="J62" s="24"/>
      <c r="K62" s="24"/>
      <c r="L62" s="24"/>
      <c r="M62" s="24"/>
      <c r="N62" s="25"/>
      <c r="Q62" s="194"/>
    </row>
    <row r="63" spans="1:17" ht="15" customHeight="1">
      <c r="A63" s="216">
        <f>+'[9]BULLETIN'!$B$18</f>
        <v>2023</v>
      </c>
      <c r="B63" s="217" t="str">
        <f>+'[9]BULLETIN'!A$18</f>
        <v>JAN</v>
      </c>
      <c r="C63" s="33">
        <f>+'[9]BULLETIN'!C$152</f>
        <v>49436</v>
      </c>
      <c r="D63" s="33">
        <f>+'[9]BULLETIN'!D$152</f>
        <v>41525</v>
      </c>
      <c r="E63" s="24">
        <f>+'[9]BULLETIN'!E$152</f>
        <v>8102</v>
      </c>
      <c r="F63" s="24">
        <f>+'[9]BULLETIN'!F$152</f>
        <v>21748</v>
      </c>
      <c r="G63" s="24">
        <f>+'[9]BULLETIN'!G$152</f>
        <v>29850</v>
      </c>
      <c r="H63" s="24">
        <f>+'[9]BULLETIN'!H$152</f>
        <v>152</v>
      </c>
      <c r="I63" s="24">
        <f>+'[9]BULLETIN'!I$152</f>
        <v>493</v>
      </c>
      <c r="J63" s="24">
        <f>+'[9]BULLETIN'!J$152</f>
        <v>645</v>
      </c>
      <c r="K63" s="24">
        <f>+'[9]BULLETIN'!K$152</f>
        <v>0</v>
      </c>
      <c r="L63" s="24">
        <f>+'[9]BULLETIN'!L$152</f>
        <v>17842</v>
      </c>
      <c r="M63" s="24">
        <f>+'[9]BULLETIN'!M$152</f>
        <v>393334</v>
      </c>
      <c r="N63" s="25">
        <f>+'[9]BULLETIN'!N$152</f>
        <v>75814</v>
      </c>
      <c r="O63" s="197"/>
      <c r="P63" s="197">
        <f>+C63+D63+G63+J63+K63+L63+M63+N63</f>
        <v>608446</v>
      </c>
      <c r="Q63" s="199"/>
    </row>
    <row r="64" spans="1:17" ht="15" customHeight="1">
      <c r="A64" s="30"/>
      <c r="B64" s="217" t="str">
        <f>+'[9]BULLETIN'!A$19</f>
        <v>FEV</v>
      </c>
      <c r="C64" s="33">
        <f>+'[9]BULLETIN'!C$153</f>
        <v>49436</v>
      </c>
      <c r="D64" s="33">
        <f>+'[9]BULLETIN'!D$153</f>
        <v>41525</v>
      </c>
      <c r="E64" s="24">
        <f>+'[9]BULLETIN'!E$153</f>
        <v>8102</v>
      </c>
      <c r="F64" s="24">
        <f>+'[9]BULLETIN'!F$153</f>
        <v>21748</v>
      </c>
      <c r="G64" s="24">
        <f>+'[9]BULLETIN'!G$153</f>
        <v>29850</v>
      </c>
      <c r="H64" s="24">
        <f>+'[9]BULLETIN'!H$153</f>
        <v>152</v>
      </c>
      <c r="I64" s="24">
        <f>+'[9]BULLETIN'!I$153</f>
        <v>493</v>
      </c>
      <c r="J64" s="24">
        <f>+'[9]BULLETIN'!J$153</f>
        <v>645</v>
      </c>
      <c r="K64" s="24">
        <f>+'[9]BULLETIN'!K$153</f>
        <v>0</v>
      </c>
      <c r="L64" s="24">
        <f>+'[9]BULLETIN'!L$153</f>
        <v>17417</v>
      </c>
      <c r="M64" s="24">
        <f>+'[9]BULLETIN'!M$153</f>
        <v>393334</v>
      </c>
      <c r="N64" s="25">
        <f>+'[9]BULLETIN'!N$153</f>
        <v>76239</v>
      </c>
      <c r="P64" s="197">
        <f aca="true" t="shared" si="1" ref="P64:P74">+C64+D64+G64+J64+K64+L64+M64+N64</f>
        <v>608446</v>
      </c>
      <c r="Q64" s="194"/>
    </row>
    <row r="65" spans="1:17" ht="15" customHeight="1">
      <c r="A65" s="30"/>
      <c r="B65" s="217">
        <f>+'[9]BULLETIN'!A$20</f>
        <v>0</v>
      </c>
      <c r="C65" s="33">
        <f>+'[9]BULLETIN'!C$154</f>
        <v>0</v>
      </c>
      <c r="D65" s="33">
        <f>+'[9]BULLETIN'!D$154</f>
        <v>0</v>
      </c>
      <c r="E65" s="24">
        <f>+'[9]BULLETIN'!E$154</f>
        <v>0</v>
      </c>
      <c r="F65" s="24">
        <f>+'[9]BULLETIN'!F$154</f>
        <v>0</v>
      </c>
      <c r="G65" s="24">
        <f>+'[9]BULLETIN'!G$154</f>
        <v>0</v>
      </c>
      <c r="H65" s="24">
        <f>+'[9]BULLETIN'!H$154</f>
        <v>0</v>
      </c>
      <c r="I65" s="24">
        <f>+'[9]BULLETIN'!I$154</f>
        <v>0</v>
      </c>
      <c r="J65" s="24">
        <f>+'[9]BULLETIN'!J$154</f>
        <v>0</v>
      </c>
      <c r="K65" s="24">
        <f>+'[9]BULLETIN'!K$154</f>
        <v>0</v>
      </c>
      <c r="L65" s="24">
        <f>+'[9]BULLETIN'!L$154</f>
        <v>0</v>
      </c>
      <c r="M65" s="24">
        <f>+'[9]BULLETIN'!M$154</f>
        <v>0</v>
      </c>
      <c r="N65" s="25">
        <f>+'[9]BULLETIN'!N$154</f>
        <v>0</v>
      </c>
      <c r="P65" s="197">
        <f t="shared" si="1"/>
        <v>0</v>
      </c>
      <c r="Q65" s="194"/>
    </row>
    <row r="66" spans="1:17" ht="15" customHeight="1">
      <c r="A66" s="30"/>
      <c r="B66" s="217">
        <f>+'[9]BULLETIN'!A$21</f>
        <v>0</v>
      </c>
      <c r="C66" s="33">
        <f>+'[9]BULLETIN'!C$155</f>
        <v>0</v>
      </c>
      <c r="D66" s="33">
        <f>+'[9]BULLETIN'!D$155</f>
        <v>0</v>
      </c>
      <c r="E66" s="24">
        <f>+'[9]BULLETIN'!E$155</f>
        <v>0</v>
      </c>
      <c r="F66" s="24">
        <f>+'[9]BULLETIN'!F$155</f>
        <v>0</v>
      </c>
      <c r="G66" s="24">
        <f>+'[9]BULLETIN'!G$155</f>
        <v>0</v>
      </c>
      <c r="H66" s="24">
        <f>+'[9]BULLETIN'!H$155</f>
        <v>0</v>
      </c>
      <c r="I66" s="24">
        <f>+'[9]BULLETIN'!I$155</f>
        <v>0</v>
      </c>
      <c r="J66" s="24">
        <f>+'[9]BULLETIN'!J$155</f>
        <v>0</v>
      </c>
      <c r="K66" s="24">
        <f>+'[9]BULLETIN'!K$155</f>
        <v>0</v>
      </c>
      <c r="L66" s="24">
        <f>+'[9]BULLETIN'!L$155</f>
        <v>0</v>
      </c>
      <c r="M66" s="24">
        <f>+'[9]BULLETIN'!M$155</f>
        <v>0</v>
      </c>
      <c r="N66" s="25">
        <f>+'[9]BULLETIN'!N$155</f>
        <v>0</v>
      </c>
      <c r="P66" s="197">
        <f t="shared" si="1"/>
        <v>0</v>
      </c>
      <c r="Q66" s="194"/>
    </row>
    <row r="67" spans="1:17" ht="15" customHeight="1">
      <c r="A67" s="30"/>
      <c r="B67" s="217">
        <f>+'[9]BULLETIN'!A$22</f>
        <v>0</v>
      </c>
      <c r="C67" s="33">
        <f>+'[9]BULLETIN'!C$156</f>
        <v>0</v>
      </c>
      <c r="D67" s="33">
        <f>+'[9]BULLETIN'!D$156</f>
        <v>0</v>
      </c>
      <c r="E67" s="24">
        <f>+'[9]BULLETIN'!E$156</f>
        <v>0</v>
      </c>
      <c r="F67" s="24">
        <f>+'[9]BULLETIN'!F$156</f>
        <v>0</v>
      </c>
      <c r="G67" s="24">
        <f>+'[9]BULLETIN'!G$156</f>
        <v>0</v>
      </c>
      <c r="H67" s="24">
        <f>+'[9]BULLETIN'!H$156</f>
        <v>0</v>
      </c>
      <c r="I67" s="24">
        <f>+'[9]BULLETIN'!I$156</f>
        <v>0</v>
      </c>
      <c r="J67" s="24">
        <f>+'[9]BULLETIN'!J$156</f>
        <v>0</v>
      </c>
      <c r="K67" s="24">
        <f>+'[9]BULLETIN'!K$156</f>
        <v>0</v>
      </c>
      <c r="L67" s="24">
        <f>+'[9]BULLETIN'!L$156</f>
        <v>0</v>
      </c>
      <c r="M67" s="24">
        <f>+'[9]BULLETIN'!M$156</f>
        <v>0</v>
      </c>
      <c r="N67" s="25">
        <f>+'[9]BULLETIN'!N$156</f>
        <v>0</v>
      </c>
      <c r="P67" s="197">
        <f t="shared" si="1"/>
        <v>0</v>
      </c>
      <c r="Q67" s="194"/>
    </row>
    <row r="68" spans="1:17" ht="15" customHeight="1">
      <c r="A68" s="30"/>
      <c r="B68" s="217">
        <f>+'[9]BULLETIN'!A$23</f>
        <v>0</v>
      </c>
      <c r="C68" s="33">
        <f>+'[9]BULLETIN'!C$157</f>
        <v>0</v>
      </c>
      <c r="D68" s="33">
        <f>+'[9]BULLETIN'!D$157</f>
        <v>0</v>
      </c>
      <c r="E68" s="24">
        <f>+'[9]BULLETIN'!E$157</f>
        <v>0</v>
      </c>
      <c r="F68" s="24">
        <f>+'[9]BULLETIN'!F$157</f>
        <v>0</v>
      </c>
      <c r="G68" s="24">
        <f>+'[9]BULLETIN'!G$157</f>
        <v>0</v>
      </c>
      <c r="H68" s="24">
        <f>+'[9]BULLETIN'!H$157</f>
        <v>0</v>
      </c>
      <c r="I68" s="24">
        <f>+'[9]BULLETIN'!I$157</f>
        <v>0</v>
      </c>
      <c r="J68" s="24">
        <f>+'[9]BULLETIN'!J$157</f>
        <v>0</v>
      </c>
      <c r="K68" s="24">
        <f>+'[9]BULLETIN'!K$157</f>
        <v>0</v>
      </c>
      <c r="L68" s="24">
        <f>+'[9]BULLETIN'!L$157</f>
        <v>0</v>
      </c>
      <c r="M68" s="24">
        <f>+'[9]BULLETIN'!M$157</f>
        <v>0</v>
      </c>
      <c r="N68" s="25">
        <f>+'[9]BULLETIN'!N$157</f>
        <v>0</v>
      </c>
      <c r="P68" s="206">
        <f t="shared" si="1"/>
        <v>0</v>
      </c>
      <c r="Q68" s="194"/>
    </row>
    <row r="69" spans="1:17" ht="15" customHeight="1">
      <c r="A69" s="30"/>
      <c r="B69" s="217">
        <f>+'[9]BULLETIN'!A$24</f>
        <v>0</v>
      </c>
      <c r="C69" s="33">
        <f>+'[9]BULLETIN'!C$158</f>
        <v>0</v>
      </c>
      <c r="D69" s="33">
        <f>+'[9]BULLETIN'!D$158</f>
        <v>0</v>
      </c>
      <c r="E69" s="24">
        <f>+'[9]BULLETIN'!E$158</f>
        <v>0</v>
      </c>
      <c r="F69" s="24">
        <f>+'[9]BULLETIN'!F$158</f>
        <v>0</v>
      </c>
      <c r="G69" s="24">
        <f>+'[9]BULLETIN'!G$158</f>
        <v>0</v>
      </c>
      <c r="H69" s="24">
        <f>+'[9]BULLETIN'!H$158</f>
        <v>0</v>
      </c>
      <c r="I69" s="24">
        <f>+'[9]BULLETIN'!I$158</f>
        <v>0</v>
      </c>
      <c r="J69" s="24">
        <f>+'[9]BULLETIN'!J$158</f>
        <v>0</v>
      </c>
      <c r="K69" s="24">
        <f>+'[9]BULLETIN'!K$158</f>
        <v>0</v>
      </c>
      <c r="L69" s="24">
        <f>+'[9]BULLETIN'!L$158</f>
        <v>0</v>
      </c>
      <c r="M69" s="24">
        <f>+'[9]BULLETIN'!M$158</f>
        <v>0</v>
      </c>
      <c r="N69" s="25">
        <f>+'[9]BULLETIN'!N$158</f>
        <v>0</v>
      </c>
      <c r="P69" s="206">
        <f t="shared" si="1"/>
        <v>0</v>
      </c>
      <c r="Q69" s="194"/>
    </row>
    <row r="70" spans="1:17" ht="15" customHeight="1">
      <c r="A70" s="30"/>
      <c r="B70" s="217">
        <f>+'[9]BULLETIN'!A$25</f>
        <v>0</v>
      </c>
      <c r="C70" s="33">
        <f>+'[9]BULLETIN'!C$159</f>
        <v>0</v>
      </c>
      <c r="D70" s="33">
        <f>+'[9]BULLETIN'!D$159</f>
        <v>0</v>
      </c>
      <c r="E70" s="24">
        <f>+'[9]BULLETIN'!E$159</f>
        <v>0</v>
      </c>
      <c r="F70" s="24">
        <f>+'[9]BULLETIN'!F$159</f>
        <v>0</v>
      </c>
      <c r="G70" s="24">
        <f>+'[9]BULLETIN'!G$159</f>
        <v>0</v>
      </c>
      <c r="H70" s="24">
        <f>+'[9]BULLETIN'!H$159</f>
        <v>0</v>
      </c>
      <c r="I70" s="24">
        <f>+'[9]BULLETIN'!I$159</f>
        <v>0</v>
      </c>
      <c r="J70" s="24">
        <f>+'[9]BULLETIN'!J$159</f>
        <v>0</v>
      </c>
      <c r="K70" s="24">
        <f>+'[9]BULLETIN'!K$159</f>
        <v>0</v>
      </c>
      <c r="L70" s="24">
        <f>+'[9]BULLETIN'!L$159</f>
        <v>0</v>
      </c>
      <c r="M70" s="24">
        <f>+'[9]BULLETIN'!M$159</f>
        <v>0</v>
      </c>
      <c r="N70" s="25">
        <f>+'[9]BULLETIN'!N$159</f>
        <v>0</v>
      </c>
      <c r="P70" s="197">
        <f t="shared" si="1"/>
        <v>0</v>
      </c>
      <c r="Q70" s="194"/>
    </row>
    <row r="71" spans="1:17" ht="15" customHeight="1">
      <c r="A71" s="30"/>
      <c r="B71" s="217">
        <f>+'[9]BULLETIN'!A$26</f>
        <v>0</v>
      </c>
      <c r="C71" s="33">
        <f>+'[9]BULLETIN'!C$160</f>
        <v>0</v>
      </c>
      <c r="D71" s="33">
        <f>+'[9]BULLETIN'!D$160</f>
        <v>0</v>
      </c>
      <c r="E71" s="24">
        <f>+'[9]BULLETIN'!E$160</f>
        <v>0</v>
      </c>
      <c r="F71" s="24">
        <f>+'[9]BULLETIN'!F$160</f>
        <v>0</v>
      </c>
      <c r="G71" s="24">
        <f>+'[9]BULLETIN'!G$160</f>
        <v>0</v>
      </c>
      <c r="H71" s="24">
        <f>+'[9]BULLETIN'!H$160</f>
        <v>0</v>
      </c>
      <c r="I71" s="24">
        <f>+'[9]BULLETIN'!I$160</f>
        <v>0</v>
      </c>
      <c r="J71" s="24">
        <f>+'[9]BULLETIN'!J$160</f>
        <v>0</v>
      </c>
      <c r="K71" s="24">
        <f>+'[9]BULLETIN'!K$160</f>
        <v>0</v>
      </c>
      <c r="L71" s="24">
        <f>+'[9]BULLETIN'!L$160</f>
        <v>0</v>
      </c>
      <c r="M71" s="24">
        <f>+'[9]BULLETIN'!M$160</f>
        <v>0</v>
      </c>
      <c r="N71" s="25">
        <f>+'[9]BULLETIN'!N$160</f>
        <v>0</v>
      </c>
      <c r="P71" s="197">
        <f t="shared" si="1"/>
        <v>0</v>
      </c>
      <c r="Q71" s="194"/>
    </row>
    <row r="72" spans="1:16" ht="15" customHeight="1">
      <c r="A72" s="30"/>
      <c r="B72" s="217">
        <f>+'[9]BULLETIN'!A$27</f>
        <v>0</v>
      </c>
      <c r="C72" s="33">
        <f>+'[9]BULLETIN'!C$161</f>
        <v>0</v>
      </c>
      <c r="D72" s="33">
        <f>+'[9]BULLETIN'!D$161</f>
        <v>0</v>
      </c>
      <c r="E72" s="24">
        <f>+'[9]BULLETIN'!E$161</f>
        <v>0</v>
      </c>
      <c r="F72" s="24">
        <f>+'[9]BULLETIN'!F$161</f>
        <v>0</v>
      </c>
      <c r="G72" s="24">
        <f>+'[9]BULLETIN'!G$161</f>
        <v>0</v>
      </c>
      <c r="H72" s="24">
        <f>+'[9]BULLETIN'!H$161</f>
        <v>0</v>
      </c>
      <c r="I72" s="24">
        <f>+'[9]BULLETIN'!I$161</f>
        <v>0</v>
      </c>
      <c r="J72" s="24">
        <f>+'[9]BULLETIN'!J$161</f>
        <v>0</v>
      </c>
      <c r="K72" s="24">
        <f>+'[9]BULLETIN'!K$161</f>
        <v>0</v>
      </c>
      <c r="L72" s="24">
        <f>+'[9]BULLETIN'!L$161</f>
        <v>0</v>
      </c>
      <c r="M72" s="24">
        <f>+'[9]BULLETIN'!M$161</f>
        <v>0</v>
      </c>
      <c r="N72" s="25">
        <f>+'[9]BULLETIN'!N$161</f>
        <v>0</v>
      </c>
      <c r="P72" s="197">
        <f t="shared" si="1"/>
        <v>0</v>
      </c>
    </row>
    <row r="73" spans="1:16" ht="15" customHeight="1">
      <c r="A73" s="30"/>
      <c r="B73" s="217">
        <f>+'[9]BULLETIN'!A$28</f>
        <v>0</v>
      </c>
      <c r="C73" s="33">
        <f>+'[9]BULLETIN'!C$162</f>
        <v>0</v>
      </c>
      <c r="D73" s="33">
        <f>+'[9]BULLETIN'!D$162</f>
        <v>0</v>
      </c>
      <c r="E73" s="24">
        <f>+'[9]BULLETIN'!E$162</f>
        <v>0</v>
      </c>
      <c r="F73" s="24">
        <f>+'[9]BULLETIN'!F$162</f>
        <v>0</v>
      </c>
      <c r="G73" s="24">
        <f>+'[9]BULLETIN'!G$162</f>
        <v>0</v>
      </c>
      <c r="H73" s="24">
        <f>+'[9]BULLETIN'!H$162</f>
        <v>0</v>
      </c>
      <c r="I73" s="24">
        <f>+'[9]BULLETIN'!I$162</f>
        <v>0</v>
      </c>
      <c r="J73" s="24">
        <f>+'[9]BULLETIN'!J$162</f>
        <v>0</v>
      </c>
      <c r="K73" s="24">
        <f>+'[9]BULLETIN'!K$162</f>
        <v>0</v>
      </c>
      <c r="L73" s="24">
        <f>+'[9]BULLETIN'!L$162</f>
        <v>0</v>
      </c>
      <c r="M73" s="24">
        <f>+'[9]BULLETIN'!M$162</f>
        <v>0</v>
      </c>
      <c r="N73" s="25">
        <f>+'[9]BULLETIN'!N$162</f>
        <v>0</v>
      </c>
      <c r="P73" s="197">
        <f t="shared" si="1"/>
        <v>0</v>
      </c>
    </row>
    <row r="74" spans="1:16" ht="15" customHeight="1">
      <c r="A74" s="30"/>
      <c r="B74" s="217">
        <f>+'[9]BULLETIN'!A$29</f>
        <v>0</v>
      </c>
      <c r="C74" s="33">
        <f>+'[9]BULLETIN'!C$163</f>
        <v>0</v>
      </c>
      <c r="D74" s="33">
        <f>+'[9]BULLETIN'!D$163</f>
        <v>0</v>
      </c>
      <c r="E74" s="24">
        <f>+'[9]BULLETIN'!E$163</f>
        <v>0</v>
      </c>
      <c r="F74" s="24">
        <f>+'[9]BULLETIN'!F$163</f>
        <v>0</v>
      </c>
      <c r="G74" s="24">
        <f>+'[9]BULLETIN'!G$163</f>
        <v>0</v>
      </c>
      <c r="H74" s="24">
        <f>+'[9]BULLETIN'!H$163</f>
        <v>0</v>
      </c>
      <c r="I74" s="24">
        <f>+'[9]BULLETIN'!I$163</f>
        <v>0</v>
      </c>
      <c r="J74" s="24">
        <f>+'[9]BULLETIN'!J$163</f>
        <v>0</v>
      </c>
      <c r="K74" s="24">
        <f>+'[9]BULLETIN'!K$163</f>
        <v>0</v>
      </c>
      <c r="L74" s="24">
        <f>+'[9]BULLETIN'!L$163</f>
        <v>0</v>
      </c>
      <c r="M74" s="24">
        <f>+'[9]BULLETIN'!M$163</f>
        <v>0</v>
      </c>
      <c r="N74" s="25">
        <f>+'[9]BULLETIN'!N$163</f>
        <v>0</v>
      </c>
      <c r="P74" s="197">
        <f t="shared" si="1"/>
        <v>0</v>
      </c>
    </row>
    <row r="75" spans="1:14" ht="15" customHeight="1" thickBot="1">
      <c r="A75" s="63"/>
      <c r="B75" s="64"/>
      <c r="C75" s="39"/>
      <c r="D75" s="39"/>
      <c r="E75" s="67"/>
      <c r="F75" s="67"/>
      <c r="G75" s="67"/>
      <c r="H75" s="67"/>
      <c r="I75" s="67"/>
      <c r="J75" s="67"/>
      <c r="K75" s="67"/>
      <c r="L75" s="67"/>
      <c r="M75" s="67"/>
      <c r="N75" s="68"/>
    </row>
    <row r="76" spans="3:14" ht="18" customHeight="1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3:14" ht="18" customHeight="1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</sheetData>
  <sheetProtection/>
  <mergeCells count="14">
    <mergeCell ref="A4:B5"/>
    <mergeCell ref="A3:B3"/>
    <mergeCell ref="M4:M5"/>
    <mergeCell ref="N4:N5"/>
    <mergeCell ref="E4:E5"/>
    <mergeCell ref="C4:C5"/>
    <mergeCell ref="D4:D5"/>
    <mergeCell ref="L40:L41"/>
    <mergeCell ref="M40:M41"/>
    <mergeCell ref="N40:N41"/>
    <mergeCell ref="A40:B41"/>
    <mergeCell ref="C40:C41"/>
    <mergeCell ref="D40:D41"/>
    <mergeCell ref="K40:K41"/>
  </mergeCells>
  <printOptions horizontalCentered="1"/>
  <pageMargins left="0.19" right="0.21" top="0.51" bottom="0.46" header="0.27" footer="0.29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4"/>
  <sheetViews>
    <sheetView showGridLines="0" zoomScalePageLayoutView="0" workbookViewId="0" topLeftCell="A2">
      <selection activeCell="A83" sqref="A83:IV83"/>
    </sheetView>
  </sheetViews>
  <sheetFormatPr defaultColWidth="11.421875" defaultRowHeight="13.5"/>
  <cols>
    <col min="1" max="1" width="6.28125" style="8" customWidth="1"/>
    <col min="2" max="2" width="7.8515625" style="8" customWidth="1"/>
    <col min="3" max="3" width="11.140625" style="8" customWidth="1"/>
    <col min="4" max="4" width="9.8515625" style="8" customWidth="1"/>
    <col min="5" max="5" width="10.28125" style="8" customWidth="1"/>
    <col min="6" max="6" width="9.8515625" style="8" customWidth="1"/>
    <col min="7" max="7" width="9.7109375" style="8" customWidth="1"/>
    <col min="8" max="8" width="10.7109375" style="8" customWidth="1"/>
    <col min="9" max="9" width="10.421875" style="8" customWidth="1"/>
    <col min="10" max="10" width="12.28125" style="8" customWidth="1"/>
    <col min="11" max="11" width="9.8515625" style="8" customWidth="1"/>
    <col min="12" max="12" width="10.28125" style="8" customWidth="1"/>
    <col min="13" max="13" width="11.57421875" style="8" customWidth="1"/>
    <col min="14" max="14" width="9.57421875" style="8" customWidth="1"/>
    <col min="15" max="15" width="10.28125" style="8" customWidth="1"/>
    <col min="16" max="16" width="9.421875" style="8" customWidth="1"/>
    <col min="17" max="17" width="13.00390625" style="8" bestFit="1" customWidth="1"/>
    <col min="18" max="18" width="12.421875" style="8" bestFit="1" customWidth="1"/>
    <col min="19" max="16384" width="11.421875" style="8" customWidth="1"/>
  </cols>
  <sheetData>
    <row r="2" spans="1:16" ht="21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8" ht="23.25" customHeight="1" thickBot="1">
      <c r="A4" s="7" t="str">
        <f>+AIBE!$A3</f>
        <v>ZONE BEAC</v>
      </c>
      <c r="B4" s="7"/>
      <c r="C4" s="7"/>
      <c r="D4" s="6"/>
      <c r="E4" s="78"/>
      <c r="F4" s="78"/>
      <c r="G4" s="78"/>
      <c r="H4" s="78"/>
      <c r="I4" s="78"/>
      <c r="J4" s="78"/>
      <c r="K4" s="78"/>
      <c r="L4" s="78"/>
      <c r="M4" s="7" t="s">
        <v>46</v>
      </c>
      <c r="N4" s="7"/>
      <c r="O4" s="78"/>
      <c r="P4" s="78"/>
      <c r="Q4" s="79"/>
      <c r="R4" s="79"/>
    </row>
    <row r="5" spans="1:16" ht="19.5" customHeight="1" thickBot="1">
      <c r="A5" s="80" t="s">
        <v>47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ht="13.5" customHeight="1">
      <c r="A6" s="226" t="s">
        <v>30</v>
      </c>
      <c r="B6" s="255"/>
      <c r="C6" s="265" t="s">
        <v>158</v>
      </c>
      <c r="D6" s="255"/>
      <c r="E6" s="92" t="s">
        <v>49</v>
      </c>
      <c r="F6" s="93"/>
      <c r="G6" s="93"/>
      <c r="H6" s="93"/>
      <c r="I6" s="93"/>
      <c r="J6" s="93"/>
      <c r="K6" s="93"/>
      <c r="L6" s="93"/>
      <c r="M6" s="93"/>
      <c r="N6" s="94"/>
      <c r="O6" s="265" t="s">
        <v>159</v>
      </c>
      <c r="P6" s="277"/>
    </row>
    <row r="7" spans="1:16" ht="13.5" customHeight="1">
      <c r="A7" s="261"/>
      <c r="B7" s="262"/>
      <c r="C7" s="266"/>
      <c r="D7" s="262"/>
      <c r="E7" s="95" t="s">
        <v>50</v>
      </c>
      <c r="F7" s="96"/>
      <c r="G7" s="96"/>
      <c r="H7" s="97"/>
      <c r="I7" s="92" t="s">
        <v>27</v>
      </c>
      <c r="J7" s="93"/>
      <c r="K7" s="93"/>
      <c r="L7" s="94"/>
      <c r="M7" s="270" t="s">
        <v>51</v>
      </c>
      <c r="N7" s="271"/>
      <c r="O7" s="266"/>
      <c r="P7" s="278"/>
    </row>
    <row r="8" spans="1:16" ht="48" customHeight="1" thickBot="1">
      <c r="A8" s="263"/>
      <c r="B8" s="264"/>
      <c r="C8" s="267"/>
      <c r="D8" s="264"/>
      <c r="E8" s="18" t="s">
        <v>138</v>
      </c>
      <c r="F8" s="18" t="s">
        <v>52</v>
      </c>
      <c r="G8" s="268" t="s">
        <v>53</v>
      </c>
      <c r="H8" s="269"/>
      <c r="I8" s="16" t="s">
        <v>144</v>
      </c>
      <c r="J8" s="16" t="s">
        <v>123</v>
      </c>
      <c r="K8" s="16" t="s">
        <v>54</v>
      </c>
      <c r="L8" s="16" t="s">
        <v>8</v>
      </c>
      <c r="M8" s="267"/>
      <c r="N8" s="264"/>
      <c r="O8" s="267"/>
      <c r="P8" s="279"/>
    </row>
    <row r="9" spans="1:18" ht="15" customHeight="1">
      <c r="A9" s="20"/>
      <c r="B9" s="31"/>
      <c r="C9" s="83"/>
      <c r="D9" s="98"/>
      <c r="E9" s="99"/>
      <c r="F9" s="100"/>
      <c r="G9" s="101"/>
      <c r="H9" s="102"/>
      <c r="I9" s="51"/>
      <c r="J9" s="51"/>
      <c r="K9" s="51"/>
      <c r="L9" s="51"/>
      <c r="M9" s="34"/>
      <c r="N9" s="103"/>
      <c r="O9" s="34"/>
      <c r="P9" s="104"/>
      <c r="R9" s="84"/>
    </row>
    <row r="10" spans="1:19" ht="15" customHeight="1">
      <c r="A10" s="22">
        <f>+'[2]BULLETIN'!B$83</f>
        <v>2014</v>
      </c>
      <c r="B10" s="27"/>
      <c r="C10" s="105">
        <f>+AEN!$Q7</f>
        <v>7878859</v>
      </c>
      <c r="D10" s="106"/>
      <c r="E10" s="24">
        <f>+PNG!$O8</f>
        <v>-1514923</v>
      </c>
      <c r="F10" s="24">
        <f aca="true" t="shared" si="0" ref="F10:F41">+G10-E10</f>
        <v>-283191</v>
      </c>
      <c r="G10" s="105">
        <f>+CNE!$R8</f>
        <v>-1798114</v>
      </c>
      <c r="H10" s="106"/>
      <c r="I10" s="24">
        <f>+ECO!N8</f>
        <v>159864</v>
      </c>
      <c r="J10" s="24">
        <f>+ECO!O8</f>
        <v>244136</v>
      </c>
      <c r="K10" s="24">
        <f>+ECO!P8</f>
        <v>6456677</v>
      </c>
      <c r="L10" s="24">
        <f>+ECO!Q8</f>
        <v>6860677</v>
      </c>
      <c r="M10" s="105">
        <f aca="true" t="shared" si="1" ref="M10:M40">+L10+G10</f>
        <v>5062563</v>
      </c>
      <c r="N10" s="106"/>
      <c r="O10" s="105">
        <f aca="true" t="shared" si="2" ref="O10:O18">+C10+M10</f>
        <v>12941422</v>
      </c>
      <c r="P10" s="107"/>
      <c r="Q10" s="197"/>
      <c r="R10" s="201"/>
      <c r="S10" s="197"/>
    </row>
    <row r="11" spans="1:19" ht="15" customHeight="1">
      <c r="A11" s="22">
        <f>+'[1]BULLETIN'!B$83</f>
        <v>2015</v>
      </c>
      <c r="B11" s="27"/>
      <c r="C11" s="105">
        <f>+AEN!$Q8</f>
        <v>5668098</v>
      </c>
      <c r="D11" s="106"/>
      <c r="E11" s="24">
        <f>+PNG!$O9</f>
        <v>406580</v>
      </c>
      <c r="F11" s="24">
        <f>+G11-E11</f>
        <v>-581969</v>
      </c>
      <c r="G11" s="105">
        <f>+CNE!$R9</f>
        <v>-175389</v>
      </c>
      <c r="H11" s="106"/>
      <c r="I11" s="24">
        <f>+ECO!N9</f>
        <v>144412</v>
      </c>
      <c r="J11" s="24">
        <f>+ECO!O9</f>
        <v>374928</v>
      </c>
      <c r="K11" s="24">
        <f>+ECO!P9</f>
        <v>7006177</v>
      </c>
      <c r="L11" s="24">
        <f>+ECO!Q9</f>
        <v>7525517</v>
      </c>
      <c r="M11" s="105">
        <f>+L11+G11</f>
        <v>7350128</v>
      </c>
      <c r="N11" s="106"/>
      <c r="O11" s="105">
        <f>+C11+M11</f>
        <v>13018226</v>
      </c>
      <c r="P11" s="107"/>
      <c r="Q11" s="197"/>
      <c r="R11" s="201"/>
      <c r="S11" s="197"/>
    </row>
    <row r="12" spans="1:19" ht="15" customHeight="1">
      <c r="A12" s="22">
        <f>+'[3]BULLETIN'!B$83</f>
        <v>2016</v>
      </c>
      <c r="B12" s="27"/>
      <c r="C12" s="105">
        <f>+AEN!$Q9</f>
        <v>2416462</v>
      </c>
      <c r="D12" s="106"/>
      <c r="E12" s="24">
        <f>+PNG!$O10</f>
        <v>2744081</v>
      </c>
      <c r="F12" s="24">
        <f>+G12-E12</f>
        <v>-302403</v>
      </c>
      <c r="G12" s="105">
        <f>+CNE!$R10</f>
        <v>2441678</v>
      </c>
      <c r="H12" s="106"/>
      <c r="I12" s="24">
        <f>+ECO!N10</f>
        <v>281566</v>
      </c>
      <c r="J12" s="24">
        <f>+ECO!O10</f>
        <v>404344</v>
      </c>
      <c r="K12" s="24">
        <f>+ECO!P10</f>
        <v>7255251</v>
      </c>
      <c r="L12" s="24">
        <f>+ECO!Q10</f>
        <v>7941161</v>
      </c>
      <c r="M12" s="105">
        <f>+L12+G12</f>
        <v>10382839</v>
      </c>
      <c r="N12" s="106"/>
      <c r="O12" s="105">
        <f>+C12+M12</f>
        <v>12799301</v>
      </c>
      <c r="P12" s="107"/>
      <c r="Q12" s="197"/>
      <c r="R12" s="201"/>
      <c r="S12" s="197"/>
    </row>
    <row r="13" spans="1:19" ht="15" customHeight="1">
      <c r="A13" s="22">
        <f>+'[5]BULLETIN'!B$83</f>
        <v>2017</v>
      </c>
      <c r="B13" s="27"/>
      <c r="C13" s="105">
        <f>+AEN!$Q10</f>
        <v>2322317.3532221494</v>
      </c>
      <c r="D13" s="106"/>
      <c r="E13" s="24">
        <f>+PNG!$O11</f>
        <v>3000633.734595</v>
      </c>
      <c r="F13" s="24">
        <f t="shared" si="0"/>
        <v>-252159</v>
      </c>
      <c r="G13" s="105">
        <f>+CNE!$R11</f>
        <v>2748474.734595</v>
      </c>
      <c r="H13" s="106"/>
      <c r="I13" s="24">
        <f>+ECO!N11</f>
        <v>289861.666668</v>
      </c>
      <c r="J13" s="24">
        <f>+ECO!O11</f>
        <v>357033</v>
      </c>
      <c r="K13" s="24">
        <f>+ECO!P11</f>
        <v>7146212</v>
      </c>
      <c r="L13" s="24">
        <f>+ECO!Q11</f>
        <v>7793106.666668</v>
      </c>
      <c r="M13" s="105">
        <f t="shared" si="1"/>
        <v>10541581.401262999</v>
      </c>
      <c r="N13" s="106"/>
      <c r="O13" s="105">
        <f t="shared" si="2"/>
        <v>12863898.754485149</v>
      </c>
      <c r="P13" s="107"/>
      <c r="Q13" s="197"/>
      <c r="R13" s="201"/>
      <c r="S13" s="197"/>
    </row>
    <row r="14" spans="1:19" ht="15" customHeight="1">
      <c r="A14" s="22">
        <f>+'[6]BULLETIN'!$B$83</f>
        <v>2018</v>
      </c>
      <c r="B14" s="27"/>
      <c r="C14" s="105">
        <f>+AEN!$Q11</f>
        <v>2509348.5053473813</v>
      </c>
      <c r="D14" s="106"/>
      <c r="E14" s="24">
        <f>+PNG!$O12</f>
        <v>3587973.734595</v>
      </c>
      <c r="F14" s="24">
        <f t="shared" si="0"/>
        <v>-157652</v>
      </c>
      <c r="G14" s="105">
        <f>+CNE!$R12</f>
        <v>3430321.734595</v>
      </c>
      <c r="H14" s="106"/>
      <c r="I14" s="24">
        <f>+ECO!N12</f>
        <v>261889.66666699998</v>
      </c>
      <c r="J14" s="24">
        <f>+ECO!O12</f>
        <v>362991</v>
      </c>
      <c r="K14" s="24">
        <f>+ECO!P12</f>
        <v>7479192</v>
      </c>
      <c r="L14" s="24">
        <f>+ECO!Q12</f>
        <v>8104072.666666999</v>
      </c>
      <c r="M14" s="105">
        <f t="shared" si="1"/>
        <v>11534394.401262</v>
      </c>
      <c r="N14" s="106"/>
      <c r="O14" s="105">
        <f t="shared" si="2"/>
        <v>14043742.906609382</v>
      </c>
      <c r="P14" s="107"/>
      <c r="Q14" s="197"/>
      <c r="R14" s="201"/>
      <c r="S14" s="197"/>
    </row>
    <row r="15" spans="1:19" ht="15" customHeight="1">
      <c r="A15" s="22">
        <f>+'[7]BULLETIN'!$B$83</f>
        <v>2019</v>
      </c>
      <c r="B15" s="27"/>
      <c r="C15" s="105">
        <f>+AEN!$Q12</f>
        <v>2677343.273049717</v>
      </c>
      <c r="D15" s="106"/>
      <c r="E15" s="24">
        <f>+PNG!$O13</f>
        <v>4657637.734595</v>
      </c>
      <c r="F15" s="24">
        <f t="shared" si="0"/>
        <v>-160213</v>
      </c>
      <c r="G15" s="105">
        <f>+CNE!$R13</f>
        <v>4497424.734595</v>
      </c>
      <c r="H15" s="106"/>
      <c r="I15" s="24">
        <f>+ECO!N13</f>
        <v>236788</v>
      </c>
      <c r="J15" s="24">
        <f>+ECO!O13</f>
        <v>371834</v>
      </c>
      <c r="K15" s="24">
        <f>+ECO!P13</f>
        <v>7206967</v>
      </c>
      <c r="L15" s="24">
        <f>+ECO!Q13</f>
        <v>7815589</v>
      </c>
      <c r="M15" s="105">
        <f t="shared" si="1"/>
        <v>12313013.734595</v>
      </c>
      <c r="N15" s="106"/>
      <c r="O15" s="105">
        <f t="shared" si="2"/>
        <v>14990357.007644717</v>
      </c>
      <c r="P15" s="107"/>
      <c r="Q15" s="197"/>
      <c r="R15" s="201"/>
      <c r="S15" s="197"/>
    </row>
    <row r="16" spans="1:19" ht="15" customHeight="1">
      <c r="A16" s="22">
        <f>+'[4]BULLETIN'!$B$83</f>
        <v>2020</v>
      </c>
      <c r="B16" s="27"/>
      <c r="C16" s="105">
        <f>+AEN!$Q13</f>
        <v>1943764.2586575802</v>
      </c>
      <c r="D16" s="106"/>
      <c r="E16" s="24">
        <f>+PNG!$O14</f>
        <v>6654112.526408</v>
      </c>
      <c r="F16" s="24">
        <f t="shared" si="0"/>
        <v>-110518</v>
      </c>
      <c r="G16" s="105">
        <f>+CNE!$R14</f>
        <v>6543594.526408</v>
      </c>
      <c r="H16" s="106"/>
      <c r="I16" s="24">
        <f>+ECO!N14</f>
        <v>471392</v>
      </c>
      <c r="J16" s="24">
        <f>+ECO!O14</f>
        <v>521056</v>
      </c>
      <c r="K16" s="24">
        <f>+ECO!P14</f>
        <v>7218830</v>
      </c>
      <c r="L16" s="24">
        <f>+ECO!Q14</f>
        <v>8211278</v>
      </c>
      <c r="M16" s="105">
        <f t="shared" si="1"/>
        <v>14754872.526408</v>
      </c>
      <c r="N16" s="106"/>
      <c r="O16" s="105">
        <f t="shared" si="2"/>
        <v>16698636.78506558</v>
      </c>
      <c r="P16" s="107"/>
      <c r="Q16" s="197"/>
      <c r="R16" s="201"/>
      <c r="S16" s="197"/>
    </row>
    <row r="17" spans="1:19" ht="15" customHeight="1">
      <c r="A17" s="22">
        <f>+'[8]BULLETIN'!$B$83</f>
        <v>2021</v>
      </c>
      <c r="B17" s="27"/>
      <c r="C17" s="105">
        <f>+AEN!$Q14</f>
        <v>205548.7040969386</v>
      </c>
      <c r="D17" s="106"/>
      <c r="E17" s="24">
        <f>+PNG!$O15</f>
        <v>8602750.959074488</v>
      </c>
      <c r="F17" s="24">
        <f t="shared" si="0"/>
        <v>-188380</v>
      </c>
      <c r="G17" s="105">
        <f>+CNE!$R15</f>
        <v>8414370.959074488</v>
      </c>
      <c r="H17" s="106"/>
      <c r="I17" s="24">
        <f>+ECO!N15</f>
        <v>415959.737754</v>
      </c>
      <c r="J17" s="24">
        <f>+ECO!O15</f>
        <v>633262</v>
      </c>
      <c r="K17" s="24">
        <f>+ECO!P15</f>
        <v>8147689</v>
      </c>
      <c r="L17" s="24">
        <f>+ECO!Q15</f>
        <v>9196910.737754</v>
      </c>
      <c r="M17" s="105">
        <f t="shared" si="1"/>
        <v>17611281.69682849</v>
      </c>
      <c r="N17" s="106"/>
      <c r="O17" s="105">
        <f t="shared" si="2"/>
        <v>17816830.400925428</v>
      </c>
      <c r="P17" s="107"/>
      <c r="Q17" s="197"/>
      <c r="R17" s="201"/>
      <c r="S17" s="197"/>
    </row>
    <row r="18" spans="1:19" ht="15" customHeight="1">
      <c r="A18" s="22">
        <f>+'[10]BULLETIN'!$B$83</f>
        <v>2022</v>
      </c>
      <c r="B18" s="27"/>
      <c r="C18" s="105">
        <f>+AEN!$Q15</f>
        <v>2862358.3336084904</v>
      </c>
      <c r="D18" s="106"/>
      <c r="E18" s="24">
        <f>+PNG!$O16</f>
        <v>8585074.039108</v>
      </c>
      <c r="F18" s="24">
        <f t="shared" si="0"/>
        <v>0</v>
      </c>
      <c r="G18" s="105">
        <f>+CNE!$R16</f>
        <v>8585074.039108</v>
      </c>
      <c r="H18" s="106"/>
      <c r="I18" s="24">
        <f>+ECO!N16</f>
        <v>344191.978257</v>
      </c>
      <c r="J18" s="24">
        <f>+ECO!O16</f>
        <v>706129</v>
      </c>
      <c r="K18" s="24">
        <f>+ECO!P16</f>
        <v>8864430</v>
      </c>
      <c r="L18" s="24">
        <f>+ECO!Q16</f>
        <v>9914750.978257</v>
      </c>
      <c r="M18" s="105">
        <f t="shared" si="1"/>
        <v>18499825.017365</v>
      </c>
      <c r="N18" s="106"/>
      <c r="O18" s="105">
        <f t="shared" si="2"/>
        <v>21362183.35097349</v>
      </c>
      <c r="P18" s="107"/>
      <c r="Q18" s="197"/>
      <c r="R18" s="201"/>
      <c r="S18" s="197"/>
    </row>
    <row r="19" spans="1:18" ht="15" customHeight="1">
      <c r="A19" s="28"/>
      <c r="B19" s="32"/>
      <c r="C19" s="108"/>
      <c r="D19" s="70"/>
      <c r="E19" s="24"/>
      <c r="F19" s="24"/>
      <c r="G19" s="105"/>
      <c r="H19" s="106"/>
      <c r="I19" s="24"/>
      <c r="J19" s="24"/>
      <c r="K19" s="24"/>
      <c r="L19" s="24"/>
      <c r="M19" s="105"/>
      <c r="N19" s="106"/>
      <c r="O19" s="105"/>
      <c r="P19" s="107"/>
      <c r="R19" s="84"/>
    </row>
    <row r="20" spans="1:19" ht="15" customHeight="1">
      <c r="A20" s="30">
        <f>+'[8]BULLETIN'!$B$18</f>
        <v>2021</v>
      </c>
      <c r="B20" s="31" t="str">
        <f>+'[8]BULLETIN'!A$20</f>
        <v>MARS</v>
      </c>
      <c r="C20" s="105">
        <f>+AEN!$Q17</f>
        <v>1497757.9978864177</v>
      </c>
      <c r="D20" s="106"/>
      <c r="E20" s="24">
        <f>+PNG!$O18</f>
        <v>6604613.526408</v>
      </c>
      <c r="F20" s="24">
        <f t="shared" si="0"/>
        <v>-83214</v>
      </c>
      <c r="G20" s="105">
        <f>+CNE!$R18</f>
        <v>6521399.526408</v>
      </c>
      <c r="H20" s="106"/>
      <c r="I20" s="24">
        <f>+ECO!N18</f>
        <v>545677.833334</v>
      </c>
      <c r="J20" s="24">
        <f>+ECO!O18</f>
        <v>574441</v>
      </c>
      <c r="K20" s="24">
        <f>+ECO!P18</f>
        <v>7264201</v>
      </c>
      <c r="L20" s="24">
        <f>+ECO!Q18</f>
        <v>8384319.833334</v>
      </c>
      <c r="M20" s="105">
        <f t="shared" si="1"/>
        <v>14905719.359742</v>
      </c>
      <c r="N20" s="106"/>
      <c r="O20" s="105">
        <f>+C20+M20</f>
        <v>16403477.357628418</v>
      </c>
      <c r="P20" s="107"/>
      <c r="Q20" s="197"/>
      <c r="R20" s="201"/>
      <c r="S20" s="197"/>
    </row>
    <row r="21" spans="1:19" ht="15" customHeight="1">
      <c r="A21" s="30"/>
      <c r="B21" s="31" t="str">
        <f>+'[8]BULLETIN'!A$23</f>
        <v>JUIN</v>
      </c>
      <c r="C21" s="105">
        <f>+AEN!$Q18</f>
        <v>1799758.6834640778</v>
      </c>
      <c r="D21" s="106"/>
      <c r="E21" s="24">
        <f>+PNG!$O19</f>
        <v>7140127.526408</v>
      </c>
      <c r="F21" s="24">
        <f t="shared" si="0"/>
        <v>29217</v>
      </c>
      <c r="G21" s="105">
        <f>+CNE!$R19</f>
        <v>7169344.526408</v>
      </c>
      <c r="H21" s="106"/>
      <c r="I21" s="24">
        <f>+ECO!N19</f>
        <v>492957.166668</v>
      </c>
      <c r="J21" s="24">
        <f>+ECO!O19</f>
        <v>533549</v>
      </c>
      <c r="K21" s="24">
        <f>+ECO!P19</f>
        <v>7233289</v>
      </c>
      <c r="L21" s="24">
        <f>+ECO!Q19</f>
        <v>8259795.166668</v>
      </c>
      <c r="M21" s="105">
        <f t="shared" si="1"/>
        <v>15429139.693076</v>
      </c>
      <c r="N21" s="106"/>
      <c r="O21" s="105">
        <f>+C21+M21</f>
        <v>17228898.376540076</v>
      </c>
      <c r="P21" s="107"/>
      <c r="Q21" s="197"/>
      <c r="R21" s="201"/>
      <c r="S21" s="197"/>
    </row>
    <row r="22" spans="1:19" ht="15" customHeight="1">
      <c r="A22" s="30"/>
      <c r="B22" s="31" t="str">
        <f>+'[8]BULLETIN'!A$26</f>
        <v>SEPT</v>
      </c>
      <c r="C22" s="105">
        <f>+AEN!$Q19</f>
        <v>1252604.0753730016</v>
      </c>
      <c r="D22" s="106"/>
      <c r="E22" s="24">
        <f>+PNG!$O20</f>
        <v>7214359.6901290985</v>
      </c>
      <c r="F22" s="24">
        <f t="shared" si="0"/>
        <v>29105</v>
      </c>
      <c r="G22" s="105">
        <f>+CNE!$R20</f>
        <v>7243464.6901290985</v>
      </c>
      <c r="H22" s="106"/>
      <c r="I22" s="24">
        <f>+ECO!N20</f>
        <v>439271.19902299996</v>
      </c>
      <c r="J22" s="24">
        <f>+ECO!O20</f>
        <v>552107</v>
      </c>
      <c r="K22" s="24">
        <f>+ECO!P20</f>
        <v>7667646</v>
      </c>
      <c r="L22" s="24">
        <f>+ECO!Q20</f>
        <v>8659024.199023</v>
      </c>
      <c r="M22" s="105">
        <f t="shared" si="1"/>
        <v>15902488.889152098</v>
      </c>
      <c r="N22" s="106"/>
      <c r="O22" s="105">
        <f>+C22+M22</f>
        <v>17155092.9645251</v>
      </c>
      <c r="P22" s="107"/>
      <c r="Q22" s="197"/>
      <c r="R22" s="201"/>
      <c r="S22" s="197"/>
    </row>
    <row r="23" spans="1:19" ht="15" customHeight="1">
      <c r="A23" s="30"/>
      <c r="B23" s="31" t="str">
        <f>+'[8]BULLETIN'!A$29</f>
        <v>DEC</v>
      </c>
      <c r="C23" s="105">
        <f>+AEN!$Q20</f>
        <v>205548.7040969386</v>
      </c>
      <c r="D23" s="106"/>
      <c r="E23" s="24">
        <f>+PNG!$O21</f>
        <v>8602750.959074488</v>
      </c>
      <c r="F23" s="24">
        <f t="shared" si="0"/>
        <v>-188380</v>
      </c>
      <c r="G23" s="105">
        <f>+CNE!$R21</f>
        <v>8414370.959074488</v>
      </c>
      <c r="H23" s="106"/>
      <c r="I23" s="24">
        <f>+ECO!N21</f>
        <v>415959.737754</v>
      </c>
      <c r="J23" s="24">
        <f>+ECO!O21</f>
        <v>633262</v>
      </c>
      <c r="K23" s="24">
        <f>+ECO!P21</f>
        <v>8147689</v>
      </c>
      <c r="L23" s="24">
        <f>+ECO!Q21</f>
        <v>9196910.737754</v>
      </c>
      <c r="M23" s="105">
        <f t="shared" si="1"/>
        <v>17611281.69682849</v>
      </c>
      <c r="N23" s="106"/>
      <c r="O23" s="105">
        <f>+C23+M23</f>
        <v>17816830.400925428</v>
      </c>
      <c r="P23" s="107"/>
      <c r="Q23" s="197"/>
      <c r="R23" s="201"/>
      <c r="S23" s="197"/>
    </row>
    <row r="24" spans="1:18" ht="15" customHeight="1">
      <c r="A24" s="30"/>
      <c r="B24" s="31"/>
      <c r="C24" s="105"/>
      <c r="D24" s="106"/>
      <c r="E24" s="24"/>
      <c r="F24" s="24"/>
      <c r="G24" s="105"/>
      <c r="H24" s="106"/>
      <c r="I24" s="24"/>
      <c r="J24" s="24"/>
      <c r="K24" s="24"/>
      <c r="L24" s="24"/>
      <c r="M24" s="105"/>
      <c r="N24" s="106"/>
      <c r="O24" s="105"/>
      <c r="P24" s="107"/>
      <c r="R24" s="84"/>
    </row>
    <row r="25" spans="1:19" ht="15" customHeight="1">
      <c r="A25" s="30">
        <f>+'[10]BULLETIN'!$B$18</f>
        <v>2022</v>
      </c>
      <c r="B25" s="31" t="str">
        <f>+'[10]BULLETIN'!A$20</f>
        <v>MARS</v>
      </c>
      <c r="C25" s="105">
        <f>+AEN!$Q22</f>
        <v>1379319.179029</v>
      </c>
      <c r="D25" s="106"/>
      <c r="E25" s="24">
        <f>+PNG!$O23</f>
        <v>8389092.454575</v>
      </c>
      <c r="F25" s="24">
        <f t="shared" si="0"/>
        <v>0</v>
      </c>
      <c r="G25" s="105">
        <f>+CNE!$R23</f>
        <v>8389092.454575</v>
      </c>
      <c r="H25" s="106"/>
      <c r="I25" s="24">
        <f>+ECO!N23</f>
        <v>388076.111837</v>
      </c>
      <c r="J25" s="24">
        <f>+ECO!O23</f>
        <v>655296</v>
      </c>
      <c r="K25" s="24">
        <f>+ECO!P23</f>
        <v>8126855</v>
      </c>
      <c r="L25" s="24">
        <f>+ECO!Q23</f>
        <v>9170227.111837</v>
      </c>
      <c r="M25" s="105">
        <f t="shared" si="1"/>
        <v>17559319.566412</v>
      </c>
      <c r="N25" s="106"/>
      <c r="O25" s="105">
        <f>+C25+M25</f>
        <v>18938638.745441</v>
      </c>
      <c r="P25" s="107"/>
      <c r="Q25" s="197"/>
      <c r="R25" s="201"/>
      <c r="S25" s="197"/>
    </row>
    <row r="26" spans="1:19" ht="15" customHeight="1">
      <c r="A26" s="30"/>
      <c r="B26" s="31" t="str">
        <f>+'[10]BULLETIN'!A$23</f>
        <v>JUIN</v>
      </c>
      <c r="C26" s="105">
        <f>+AEN!$Q23</f>
        <v>1824888.5233378215</v>
      </c>
      <c r="D26" s="106"/>
      <c r="E26" s="24">
        <f>+PNG!$O24</f>
        <v>8027848.96763</v>
      </c>
      <c r="F26" s="24">
        <f t="shared" si="0"/>
        <v>0</v>
      </c>
      <c r="G26" s="105">
        <f>+CNE!$R24</f>
        <v>8027848.96763</v>
      </c>
      <c r="H26" s="106"/>
      <c r="I26" s="24">
        <f>+ECO!N24</f>
        <v>364935.510208</v>
      </c>
      <c r="J26" s="24">
        <f>+ECO!O24</f>
        <v>696773</v>
      </c>
      <c r="K26" s="24">
        <f>+ECO!P24</f>
        <v>8410126</v>
      </c>
      <c r="L26" s="24">
        <f>+ECO!Q24</f>
        <v>9471834.510208</v>
      </c>
      <c r="M26" s="105">
        <f t="shared" si="1"/>
        <v>17499683.477838</v>
      </c>
      <c r="N26" s="106"/>
      <c r="O26" s="105">
        <f>+C26+M26</f>
        <v>19324572.00117582</v>
      </c>
      <c r="P26" s="107"/>
      <c r="Q26" s="197"/>
      <c r="R26" s="201"/>
      <c r="S26" s="197"/>
    </row>
    <row r="27" spans="1:19" ht="15" customHeight="1">
      <c r="A27" s="30"/>
      <c r="B27" s="31" t="str">
        <f>+'[10]BULLETIN'!A$26</f>
        <v>SEPT</v>
      </c>
      <c r="C27" s="105">
        <f>+AEN!$Q24</f>
        <v>2129878.2032540003</v>
      </c>
      <c r="D27" s="106"/>
      <c r="E27" s="24">
        <f>+PNG!$O25</f>
        <v>8461119.053232</v>
      </c>
      <c r="F27" s="24">
        <f t="shared" si="0"/>
        <v>0</v>
      </c>
      <c r="G27" s="105">
        <f>+CNE!$R25</f>
        <v>8461119.053232</v>
      </c>
      <c r="H27" s="106"/>
      <c r="I27" s="24">
        <f>+ECO!N25</f>
        <v>323963.42268099997</v>
      </c>
      <c r="J27" s="24">
        <f>+ECO!O25</f>
        <v>645322</v>
      </c>
      <c r="K27" s="24">
        <f>+ECO!P25</f>
        <v>8646645</v>
      </c>
      <c r="L27" s="24">
        <f>+ECO!Q25</f>
        <v>9615930.422681</v>
      </c>
      <c r="M27" s="105">
        <f t="shared" si="1"/>
        <v>18077049.475913</v>
      </c>
      <c r="N27" s="106"/>
      <c r="O27" s="105">
        <f>+C27+M27</f>
        <v>20206927.679167</v>
      </c>
      <c r="P27" s="107"/>
      <c r="Q27" s="197"/>
      <c r="R27" s="201"/>
      <c r="S27" s="197"/>
    </row>
    <row r="28" spans="1:19" ht="15" customHeight="1">
      <c r="A28" s="30"/>
      <c r="B28" s="31" t="str">
        <f>+'[10]BULLETIN'!A$29</f>
        <v>DEC</v>
      </c>
      <c r="C28" s="105">
        <f>+AEN!$Q25</f>
        <v>2862358.3336084904</v>
      </c>
      <c r="D28" s="106"/>
      <c r="E28" s="24">
        <f>+PNG!$O26</f>
        <v>8585074.039108</v>
      </c>
      <c r="F28" s="24">
        <f t="shared" si="0"/>
        <v>0</v>
      </c>
      <c r="G28" s="105">
        <f>+CNE!$R26</f>
        <v>8585074.039108</v>
      </c>
      <c r="H28" s="106"/>
      <c r="I28" s="24">
        <f>+ECO!N26</f>
        <v>344191.978257</v>
      </c>
      <c r="J28" s="24">
        <f>+ECO!O26</f>
        <v>706129</v>
      </c>
      <c r="K28" s="24">
        <f>+ECO!P26</f>
        <v>8864430</v>
      </c>
      <c r="L28" s="24">
        <f>+ECO!Q26</f>
        <v>9914750.978257</v>
      </c>
      <c r="M28" s="105">
        <f t="shared" si="1"/>
        <v>18499825.017365</v>
      </c>
      <c r="N28" s="106"/>
      <c r="O28" s="105">
        <f>+C28+M28</f>
        <v>21362183.35097349</v>
      </c>
      <c r="P28" s="107"/>
      <c r="Q28" s="197"/>
      <c r="R28" s="201"/>
      <c r="S28" s="197"/>
    </row>
    <row r="29" spans="1:18" ht="15" customHeight="1">
      <c r="A29" s="30"/>
      <c r="B29" s="31"/>
      <c r="C29" s="105"/>
      <c r="D29" s="106"/>
      <c r="E29" s="24"/>
      <c r="F29" s="24"/>
      <c r="G29" s="105"/>
      <c r="H29" s="106"/>
      <c r="I29" s="24"/>
      <c r="J29" s="24"/>
      <c r="K29" s="24"/>
      <c r="L29" s="24"/>
      <c r="M29" s="105"/>
      <c r="N29" s="106"/>
      <c r="O29" s="105"/>
      <c r="P29" s="107"/>
      <c r="R29" s="84"/>
    </row>
    <row r="30" spans="1:19" ht="15" customHeight="1">
      <c r="A30" s="216">
        <f>+'[9]BULLETIN'!$B$18</f>
        <v>2023</v>
      </c>
      <c r="B30" s="217" t="str">
        <f>+'[9]BULLETIN'!A$18</f>
        <v>JAN</v>
      </c>
      <c r="C30" s="105">
        <f>+AEN!$Q27</f>
        <v>2691182.4813364884</v>
      </c>
      <c r="D30" s="106"/>
      <c r="E30" s="24">
        <f>+PNG!$O28</f>
        <v>8714148.039108</v>
      </c>
      <c r="F30" s="24">
        <f t="shared" si="0"/>
        <v>0</v>
      </c>
      <c r="G30" s="105">
        <f>+CNE!$R28</f>
        <v>8714148.039108</v>
      </c>
      <c r="H30" s="106"/>
      <c r="I30" s="24">
        <f>+ECO!N28</f>
        <v>338085.236896</v>
      </c>
      <c r="J30" s="24">
        <f>+ECO!O28</f>
        <v>745535</v>
      </c>
      <c r="K30" s="24">
        <f>+ECO!P28</f>
        <v>8953266</v>
      </c>
      <c r="L30" s="24">
        <f>+ECO!Q28</f>
        <v>10036886.236896</v>
      </c>
      <c r="M30" s="105">
        <f t="shared" si="1"/>
        <v>18751034.276004</v>
      </c>
      <c r="N30" s="106"/>
      <c r="O30" s="105">
        <f aca="true" t="shared" si="3" ref="O30:O41">+C30+M30</f>
        <v>21442216.75734049</v>
      </c>
      <c r="P30" s="107"/>
      <c r="Q30" s="197"/>
      <c r="R30" s="201"/>
      <c r="S30" s="197"/>
    </row>
    <row r="31" spans="1:19" ht="15" customHeight="1">
      <c r="A31" s="30"/>
      <c r="B31" s="217" t="str">
        <f>+'[9]BULLETIN'!A$19</f>
        <v>FEV</v>
      </c>
      <c r="C31" s="105">
        <f>+AEN!$Q28</f>
        <v>2506321.045810595</v>
      </c>
      <c r="D31" s="106"/>
      <c r="E31" s="24">
        <f>+PNG!$O29</f>
        <v>8679179.256310001</v>
      </c>
      <c r="F31" s="24">
        <f t="shared" si="0"/>
        <v>0</v>
      </c>
      <c r="G31" s="105">
        <f>+CNE!$R29</f>
        <v>8679179.256310001</v>
      </c>
      <c r="H31" s="106"/>
      <c r="I31" s="24">
        <f>+ECO!N29</f>
        <v>375681.800933</v>
      </c>
      <c r="J31" s="24">
        <f>+ECO!O29</f>
        <v>738893</v>
      </c>
      <c r="K31" s="24">
        <f>+ECO!P29</f>
        <v>9004033</v>
      </c>
      <c r="L31" s="24">
        <f>+ECO!Q29</f>
        <v>10118607.800933</v>
      </c>
      <c r="M31" s="105">
        <f t="shared" si="1"/>
        <v>18797787.057243</v>
      </c>
      <c r="N31" s="106"/>
      <c r="O31" s="105">
        <f t="shared" si="3"/>
        <v>21304108.103053596</v>
      </c>
      <c r="P31" s="107"/>
      <c r="Q31" s="197"/>
      <c r="R31" s="201"/>
      <c r="S31" s="197"/>
    </row>
    <row r="32" spans="1:19" ht="15" customHeight="1">
      <c r="A32" s="30"/>
      <c r="B32" s="217">
        <f>+'[9]BULLETIN'!A$20</f>
        <v>0</v>
      </c>
      <c r="C32" s="105">
        <f>+AEN!$Q29</f>
        <v>0</v>
      </c>
      <c r="D32" s="106"/>
      <c r="E32" s="24">
        <f>+PNG!$O30</f>
        <v>0</v>
      </c>
      <c r="F32" s="24">
        <f t="shared" si="0"/>
        <v>0</v>
      </c>
      <c r="G32" s="105">
        <f>+CNE!$R30</f>
        <v>0</v>
      </c>
      <c r="H32" s="106"/>
      <c r="I32" s="24">
        <f>+ECO!N30</f>
        <v>0</v>
      </c>
      <c r="J32" s="24">
        <f>+ECO!O30</f>
        <v>0</v>
      </c>
      <c r="K32" s="24">
        <f>+ECO!P30</f>
        <v>0</v>
      </c>
      <c r="L32" s="24">
        <f>+ECO!Q30</f>
        <v>0</v>
      </c>
      <c r="M32" s="105">
        <f t="shared" si="1"/>
        <v>0</v>
      </c>
      <c r="N32" s="106"/>
      <c r="O32" s="105">
        <f t="shared" si="3"/>
        <v>0</v>
      </c>
      <c r="P32" s="107"/>
      <c r="Q32" s="197"/>
      <c r="R32" s="201"/>
      <c r="S32" s="197"/>
    </row>
    <row r="33" spans="1:19" ht="15" customHeight="1">
      <c r="A33" s="30"/>
      <c r="B33" s="217">
        <f>+'[9]BULLETIN'!A$21</f>
        <v>0</v>
      </c>
      <c r="C33" s="105">
        <f>+AEN!$Q30</f>
        <v>0</v>
      </c>
      <c r="D33" s="106"/>
      <c r="E33" s="24">
        <f>+PNG!$O31</f>
        <v>0</v>
      </c>
      <c r="F33" s="24">
        <f t="shared" si="0"/>
        <v>0</v>
      </c>
      <c r="G33" s="105">
        <f>+CNE!$R31</f>
        <v>0</v>
      </c>
      <c r="H33" s="106"/>
      <c r="I33" s="24">
        <f>+ECO!N31</f>
        <v>0</v>
      </c>
      <c r="J33" s="24">
        <f>+ECO!O31</f>
        <v>0</v>
      </c>
      <c r="K33" s="24">
        <f>+ECO!P31</f>
        <v>0</v>
      </c>
      <c r="L33" s="24">
        <f>+ECO!Q31</f>
        <v>0</v>
      </c>
      <c r="M33" s="105">
        <f t="shared" si="1"/>
        <v>0</v>
      </c>
      <c r="N33" s="106"/>
      <c r="O33" s="105">
        <f t="shared" si="3"/>
        <v>0</v>
      </c>
      <c r="P33" s="107"/>
      <c r="Q33" s="197"/>
      <c r="R33" s="201"/>
      <c r="S33" s="197"/>
    </row>
    <row r="34" spans="1:19" ht="15" customHeight="1">
      <c r="A34" s="30"/>
      <c r="B34" s="217">
        <f>+'[9]BULLETIN'!A$22</f>
        <v>0</v>
      </c>
      <c r="C34" s="105">
        <f>+AEN!$Q31</f>
        <v>0</v>
      </c>
      <c r="D34" s="106"/>
      <c r="E34" s="24">
        <f>+PNG!$O32</f>
        <v>0</v>
      </c>
      <c r="F34" s="24">
        <f t="shared" si="0"/>
        <v>0</v>
      </c>
      <c r="G34" s="105">
        <f>+CNE!$R32</f>
        <v>0</v>
      </c>
      <c r="H34" s="106"/>
      <c r="I34" s="24">
        <f>+ECO!N32</f>
        <v>0</v>
      </c>
      <c r="J34" s="24">
        <f>+ECO!O32</f>
        <v>0</v>
      </c>
      <c r="K34" s="24">
        <f>+ECO!P32</f>
        <v>0</v>
      </c>
      <c r="L34" s="24">
        <f>+ECO!Q32</f>
        <v>0</v>
      </c>
      <c r="M34" s="105">
        <f t="shared" si="1"/>
        <v>0</v>
      </c>
      <c r="N34" s="106"/>
      <c r="O34" s="105">
        <f t="shared" si="3"/>
        <v>0</v>
      </c>
      <c r="P34" s="107"/>
      <c r="Q34" s="197"/>
      <c r="R34" s="201"/>
      <c r="S34" s="197"/>
    </row>
    <row r="35" spans="1:19" ht="15" customHeight="1">
      <c r="A35" s="30"/>
      <c r="B35" s="217">
        <f>+'[9]BULLETIN'!A$23</f>
        <v>0</v>
      </c>
      <c r="C35" s="105">
        <f>+AEN!$Q32</f>
        <v>0</v>
      </c>
      <c r="D35" s="106"/>
      <c r="E35" s="24">
        <f>+PNG!$O33</f>
        <v>0</v>
      </c>
      <c r="F35" s="24">
        <f t="shared" si="0"/>
        <v>0</v>
      </c>
      <c r="G35" s="105">
        <f>+CNE!$R33</f>
        <v>0</v>
      </c>
      <c r="H35" s="106"/>
      <c r="I35" s="24">
        <f>+ECO!N33</f>
        <v>0</v>
      </c>
      <c r="J35" s="24">
        <f>+ECO!O33</f>
        <v>0</v>
      </c>
      <c r="K35" s="24">
        <f>+ECO!P33</f>
        <v>0</v>
      </c>
      <c r="L35" s="24">
        <f>+ECO!Q33</f>
        <v>0</v>
      </c>
      <c r="M35" s="105">
        <f t="shared" si="1"/>
        <v>0</v>
      </c>
      <c r="N35" s="106"/>
      <c r="O35" s="105">
        <f t="shared" si="3"/>
        <v>0</v>
      </c>
      <c r="P35" s="107"/>
      <c r="Q35" s="197"/>
      <c r="R35" s="201"/>
      <c r="S35" s="197"/>
    </row>
    <row r="36" spans="1:19" ht="15" customHeight="1">
      <c r="A36" s="30"/>
      <c r="B36" s="217">
        <f>+'[9]BULLETIN'!A$24</f>
        <v>0</v>
      </c>
      <c r="C36" s="105">
        <f>+AEN!$Q33</f>
        <v>0</v>
      </c>
      <c r="D36" s="106"/>
      <c r="E36" s="24">
        <f>+PNG!$O34</f>
        <v>0</v>
      </c>
      <c r="F36" s="24">
        <f t="shared" si="0"/>
        <v>0</v>
      </c>
      <c r="G36" s="105">
        <f>+CNE!$R34</f>
        <v>0</v>
      </c>
      <c r="H36" s="106"/>
      <c r="I36" s="24">
        <f>+ECO!N34</f>
        <v>0</v>
      </c>
      <c r="J36" s="24">
        <f>+ECO!O34</f>
        <v>0</v>
      </c>
      <c r="K36" s="24">
        <f>+ECO!P34</f>
        <v>0</v>
      </c>
      <c r="L36" s="24">
        <f>+ECO!Q34</f>
        <v>0</v>
      </c>
      <c r="M36" s="105">
        <f t="shared" si="1"/>
        <v>0</v>
      </c>
      <c r="N36" s="106"/>
      <c r="O36" s="105">
        <f t="shared" si="3"/>
        <v>0</v>
      </c>
      <c r="P36" s="107"/>
      <c r="Q36" s="197"/>
      <c r="R36" s="201"/>
      <c r="S36" s="197"/>
    </row>
    <row r="37" spans="1:19" ht="15" customHeight="1">
      <c r="A37" s="30"/>
      <c r="B37" s="217">
        <f>+'[9]BULLETIN'!A$25</f>
        <v>0</v>
      </c>
      <c r="C37" s="105">
        <f>+AEN!$Q34</f>
        <v>0</v>
      </c>
      <c r="D37" s="106"/>
      <c r="E37" s="24">
        <f>+PNG!$O35</f>
        <v>0</v>
      </c>
      <c r="F37" s="24">
        <f t="shared" si="0"/>
        <v>0</v>
      </c>
      <c r="G37" s="105">
        <f>+CNE!$R35</f>
        <v>0</v>
      </c>
      <c r="H37" s="106"/>
      <c r="I37" s="24">
        <f>+ECO!N35</f>
        <v>0</v>
      </c>
      <c r="J37" s="24">
        <f>+ECO!O35</f>
        <v>0</v>
      </c>
      <c r="K37" s="24">
        <f>+ECO!P35</f>
        <v>0</v>
      </c>
      <c r="L37" s="24">
        <f>+ECO!Q35</f>
        <v>0</v>
      </c>
      <c r="M37" s="105">
        <f t="shared" si="1"/>
        <v>0</v>
      </c>
      <c r="N37" s="106"/>
      <c r="O37" s="105">
        <f t="shared" si="3"/>
        <v>0</v>
      </c>
      <c r="P37" s="107"/>
      <c r="Q37" s="197"/>
      <c r="R37" s="201"/>
      <c r="S37" s="197"/>
    </row>
    <row r="38" spans="1:19" ht="15" customHeight="1">
      <c r="A38" s="30"/>
      <c r="B38" s="217">
        <f>+'[9]BULLETIN'!A$26</f>
        <v>0</v>
      </c>
      <c r="C38" s="105">
        <f>+AEN!$Q35</f>
        <v>0</v>
      </c>
      <c r="D38" s="106"/>
      <c r="E38" s="24">
        <f>+PNG!$O36</f>
        <v>0</v>
      </c>
      <c r="F38" s="24">
        <f t="shared" si="0"/>
        <v>0</v>
      </c>
      <c r="G38" s="105">
        <f>+CNE!$R36</f>
        <v>0</v>
      </c>
      <c r="H38" s="106"/>
      <c r="I38" s="24">
        <f>+ECO!N36</f>
        <v>0</v>
      </c>
      <c r="J38" s="24">
        <f>+ECO!O36</f>
        <v>0</v>
      </c>
      <c r="K38" s="24">
        <f>+ECO!P36</f>
        <v>0</v>
      </c>
      <c r="L38" s="24">
        <f>+ECO!Q36</f>
        <v>0</v>
      </c>
      <c r="M38" s="105">
        <f t="shared" si="1"/>
        <v>0</v>
      </c>
      <c r="N38" s="106"/>
      <c r="O38" s="105">
        <f t="shared" si="3"/>
        <v>0</v>
      </c>
      <c r="P38" s="107"/>
      <c r="Q38" s="197"/>
      <c r="R38" s="201"/>
      <c r="S38" s="197"/>
    </row>
    <row r="39" spans="1:19" ht="15" customHeight="1">
      <c r="A39" s="30"/>
      <c r="B39" s="217">
        <f>+'[9]BULLETIN'!A$27</f>
        <v>0</v>
      </c>
      <c r="C39" s="105">
        <f>+AEN!$Q36</f>
        <v>0</v>
      </c>
      <c r="D39" s="106"/>
      <c r="E39" s="24">
        <f>+PNG!$O37</f>
        <v>0</v>
      </c>
      <c r="F39" s="24">
        <f t="shared" si="0"/>
        <v>0</v>
      </c>
      <c r="G39" s="105">
        <f>+CNE!$R37</f>
        <v>0</v>
      </c>
      <c r="H39" s="106"/>
      <c r="I39" s="24">
        <f>+ECO!N37</f>
        <v>0</v>
      </c>
      <c r="J39" s="24">
        <f>+ECO!O37</f>
        <v>0</v>
      </c>
      <c r="K39" s="24">
        <f>+ECO!P37</f>
        <v>0</v>
      </c>
      <c r="L39" s="24">
        <f>+ECO!Q37</f>
        <v>0</v>
      </c>
      <c r="M39" s="105">
        <f t="shared" si="1"/>
        <v>0</v>
      </c>
      <c r="N39" s="106"/>
      <c r="O39" s="105">
        <f t="shared" si="3"/>
        <v>0</v>
      </c>
      <c r="P39" s="107"/>
      <c r="Q39" s="197"/>
      <c r="R39" s="201"/>
      <c r="S39" s="197"/>
    </row>
    <row r="40" spans="1:19" ht="15" customHeight="1">
      <c r="A40" s="30"/>
      <c r="B40" s="217">
        <f>+'[9]BULLETIN'!A$28</f>
        <v>0</v>
      </c>
      <c r="C40" s="105">
        <f>+AEN!$Q37</f>
        <v>0</v>
      </c>
      <c r="D40" s="106"/>
      <c r="E40" s="24">
        <f>+PNG!$O38</f>
        <v>0</v>
      </c>
      <c r="F40" s="24">
        <f t="shared" si="0"/>
        <v>0</v>
      </c>
      <c r="G40" s="105">
        <f>+CNE!$R38</f>
        <v>0</v>
      </c>
      <c r="H40" s="106"/>
      <c r="I40" s="24">
        <f>+ECO!N38</f>
        <v>0</v>
      </c>
      <c r="J40" s="24">
        <f>+ECO!O38</f>
        <v>0</v>
      </c>
      <c r="K40" s="24">
        <f>+ECO!P38</f>
        <v>0</v>
      </c>
      <c r="L40" s="24">
        <f>+ECO!Q38</f>
        <v>0</v>
      </c>
      <c r="M40" s="105">
        <f t="shared" si="1"/>
        <v>0</v>
      </c>
      <c r="N40" s="106"/>
      <c r="O40" s="105">
        <f t="shared" si="3"/>
        <v>0</v>
      </c>
      <c r="P40" s="107"/>
      <c r="Q40" s="197"/>
      <c r="R40" s="201"/>
      <c r="S40" s="197"/>
    </row>
    <row r="41" spans="1:19" ht="15" customHeight="1">
      <c r="A41" s="30"/>
      <c r="B41" s="217">
        <f>+'[9]BULLETIN'!A$29</f>
        <v>0</v>
      </c>
      <c r="C41" s="105">
        <f>+AEN!$Q38</f>
        <v>0</v>
      </c>
      <c r="D41" s="106"/>
      <c r="E41" s="24">
        <f>+PNG!$O39</f>
        <v>0</v>
      </c>
      <c r="F41" s="24">
        <f t="shared" si="0"/>
        <v>0</v>
      </c>
      <c r="G41" s="105">
        <f>+CNE!$R39</f>
        <v>0</v>
      </c>
      <c r="H41" s="106"/>
      <c r="I41" s="24">
        <f>+ECO!N39</f>
        <v>0</v>
      </c>
      <c r="J41" s="24">
        <f>+ECO!O39</f>
        <v>0</v>
      </c>
      <c r="K41" s="24">
        <f>+ECO!P39</f>
        <v>0</v>
      </c>
      <c r="L41" s="24">
        <f>+ECO!Q39</f>
        <v>0</v>
      </c>
      <c r="M41" s="105">
        <f>+L41+G41</f>
        <v>0</v>
      </c>
      <c r="N41" s="106"/>
      <c r="O41" s="105">
        <f t="shared" si="3"/>
        <v>0</v>
      </c>
      <c r="P41" s="107"/>
      <c r="Q41" s="197"/>
      <c r="R41" s="201"/>
      <c r="S41" s="197"/>
    </row>
    <row r="42" spans="1:19" ht="15" customHeight="1" thickBot="1">
      <c r="A42" s="88"/>
      <c r="B42" s="89"/>
      <c r="C42" s="109"/>
      <c r="D42" s="110"/>
      <c r="E42" s="111"/>
      <c r="F42" s="111"/>
      <c r="G42" s="112"/>
      <c r="H42" s="113"/>
      <c r="I42" s="114"/>
      <c r="J42" s="114"/>
      <c r="K42" s="114"/>
      <c r="L42" s="114"/>
      <c r="M42" s="109"/>
      <c r="N42" s="115"/>
      <c r="O42" s="109"/>
      <c r="P42" s="116"/>
      <c r="Q42" s="197"/>
      <c r="R42" s="201"/>
      <c r="S42" s="197"/>
    </row>
    <row r="43" spans="1:19" ht="19.5" customHeight="1" thickBot="1">
      <c r="A43" s="90" t="s">
        <v>55</v>
      </c>
      <c r="B43" s="91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Q43" s="197"/>
      <c r="R43" s="201"/>
      <c r="S43" s="197"/>
    </row>
    <row r="44" spans="1:19" s="40" customFormat="1" ht="16.5" customHeight="1">
      <c r="A44" s="272" t="s">
        <v>30</v>
      </c>
      <c r="B44" s="252"/>
      <c r="C44" s="120" t="s">
        <v>56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283" t="s">
        <v>57</v>
      </c>
      <c r="O44" s="283" t="s">
        <v>58</v>
      </c>
      <c r="P44" s="286" t="s">
        <v>59</v>
      </c>
      <c r="Q44" s="197"/>
      <c r="R44" s="201"/>
      <c r="S44" s="197"/>
    </row>
    <row r="45" spans="1:19" s="40" customFormat="1" ht="13.5" customHeight="1">
      <c r="A45" s="273"/>
      <c r="B45" s="274"/>
      <c r="C45" s="123" t="s">
        <v>60</v>
      </c>
      <c r="D45" s="124"/>
      <c r="E45" s="124"/>
      <c r="F45" s="124"/>
      <c r="G45" s="124"/>
      <c r="H45" s="124"/>
      <c r="I45" s="125"/>
      <c r="J45" s="123" t="s">
        <v>61</v>
      </c>
      <c r="K45" s="124"/>
      <c r="L45" s="125"/>
      <c r="M45" s="285" t="s">
        <v>155</v>
      </c>
      <c r="N45" s="284"/>
      <c r="O45" s="284"/>
      <c r="P45" s="287"/>
      <c r="Q45" s="197"/>
      <c r="R45" s="201"/>
      <c r="S45" s="197"/>
    </row>
    <row r="46" spans="1:19" s="40" customFormat="1" ht="13.5" customHeight="1">
      <c r="A46" s="273"/>
      <c r="B46" s="274"/>
      <c r="C46" s="280" t="s">
        <v>157</v>
      </c>
      <c r="D46" s="126" t="s">
        <v>62</v>
      </c>
      <c r="E46" s="127"/>
      <c r="F46" s="127"/>
      <c r="G46" s="127"/>
      <c r="H46" s="128"/>
      <c r="I46" s="282" t="s">
        <v>156</v>
      </c>
      <c r="J46" s="280" t="s">
        <v>9</v>
      </c>
      <c r="K46" s="280" t="s">
        <v>10</v>
      </c>
      <c r="L46" s="280" t="s">
        <v>125</v>
      </c>
      <c r="M46" s="284"/>
      <c r="N46" s="284"/>
      <c r="O46" s="284"/>
      <c r="P46" s="287"/>
      <c r="Q46" s="197"/>
      <c r="R46" s="201"/>
      <c r="S46" s="197"/>
    </row>
    <row r="47" spans="1:19" s="40" customFormat="1" ht="29.25" customHeight="1" thickBot="1">
      <c r="A47" s="275"/>
      <c r="B47" s="276"/>
      <c r="C47" s="281"/>
      <c r="D47" s="129" t="s">
        <v>63</v>
      </c>
      <c r="E47" s="129" t="s">
        <v>9</v>
      </c>
      <c r="F47" s="129" t="s">
        <v>64</v>
      </c>
      <c r="G47" s="130" t="s">
        <v>10</v>
      </c>
      <c r="H47" s="130" t="s">
        <v>154</v>
      </c>
      <c r="I47" s="281"/>
      <c r="J47" s="281"/>
      <c r="K47" s="281"/>
      <c r="L47" s="281"/>
      <c r="M47" s="281"/>
      <c r="N47" s="281"/>
      <c r="O47" s="281"/>
      <c r="P47" s="288"/>
      <c r="Q47" s="197"/>
      <c r="R47" s="201"/>
      <c r="S47" s="197"/>
    </row>
    <row r="48" spans="1:19" ht="15" customHeight="1">
      <c r="A48" s="20"/>
      <c r="B48" s="31"/>
      <c r="C48" s="117"/>
      <c r="D48" s="117"/>
      <c r="E48" s="117"/>
      <c r="F48" s="117"/>
      <c r="G48" s="117"/>
      <c r="H48" s="24"/>
      <c r="I48" s="117"/>
      <c r="J48" s="117"/>
      <c r="K48" s="117"/>
      <c r="L48" s="117"/>
      <c r="M48" s="117"/>
      <c r="N48" s="117"/>
      <c r="O48" s="117"/>
      <c r="P48" s="118"/>
      <c r="Q48" s="197"/>
      <c r="R48" s="201"/>
      <c r="S48" s="197"/>
    </row>
    <row r="49" spans="1:19" ht="15" customHeight="1">
      <c r="A49" s="22">
        <f>+'[2]BULLETIN'!B$83</f>
        <v>2014</v>
      </c>
      <c r="B49" s="27"/>
      <c r="C49" s="24">
        <f>+'[2]BULLETIN'!C$224</f>
        <v>2556413</v>
      </c>
      <c r="D49" s="24">
        <f>+'[2]BULLETIN'!D$224</f>
        <v>49920</v>
      </c>
      <c r="E49" s="24">
        <f>+'[2]BULLETIN'!E$224</f>
        <v>5921955</v>
      </c>
      <c r="F49" s="24">
        <f>+'[2]BULLETIN'!F$224</f>
        <v>4837</v>
      </c>
      <c r="G49" s="24">
        <f>+'[2]BULLETIN'!G$224</f>
        <v>37656</v>
      </c>
      <c r="H49" s="24">
        <f>+'[2]BULLETIN'!H$224</f>
        <v>6014368</v>
      </c>
      <c r="I49" s="24">
        <f>+'[2]BULLETIN'!I$224</f>
        <v>8570781</v>
      </c>
      <c r="J49" s="24">
        <f>+'[2]BULLETIN'!J$224</f>
        <v>2744772</v>
      </c>
      <c r="K49" s="24">
        <f>+'[2]BULLETIN'!K$224</f>
        <v>79586</v>
      </c>
      <c r="L49" s="24">
        <f>+'[2]BULLETIN'!L$224</f>
        <v>2824358</v>
      </c>
      <c r="M49" s="24">
        <f>+'[2]BULLETIN'!M$224</f>
        <v>11395139</v>
      </c>
      <c r="N49" s="24">
        <f>+'[2]BULLETIN'!N$224</f>
        <v>2261612</v>
      </c>
      <c r="O49" s="24">
        <f>+'[2]BULLETIN'!O$224</f>
        <v>0</v>
      </c>
      <c r="P49" s="25">
        <f>+'[2]BULLETIN'!P$224</f>
        <v>-715329</v>
      </c>
      <c r="Q49" s="197"/>
      <c r="R49" s="201"/>
      <c r="S49" s="197"/>
    </row>
    <row r="50" spans="1:19" ht="15" customHeight="1">
      <c r="A50" s="22">
        <f>+'[1]BULLETIN'!B$83</f>
        <v>2015</v>
      </c>
      <c r="B50" s="27"/>
      <c r="C50" s="24">
        <f>+'[1]BULLETIN'!C$224</f>
        <v>2583761</v>
      </c>
      <c r="D50" s="24">
        <f>+'[1]BULLETIN'!D$224</f>
        <v>69915</v>
      </c>
      <c r="E50" s="24">
        <f>+'[1]BULLETIN'!E$224</f>
        <v>5616385</v>
      </c>
      <c r="F50" s="24">
        <f>+'[1]BULLETIN'!F$224</f>
        <v>4837</v>
      </c>
      <c r="G50" s="24">
        <f>+'[1]BULLETIN'!G$224</f>
        <v>24504</v>
      </c>
      <c r="H50" s="24">
        <f>+'[1]BULLETIN'!H$224</f>
        <v>5715641</v>
      </c>
      <c r="I50" s="24">
        <f>+'[1]BULLETIN'!I$224</f>
        <v>8299402</v>
      </c>
      <c r="J50" s="24">
        <f>+'[1]BULLETIN'!J$224</f>
        <v>2873002</v>
      </c>
      <c r="K50" s="24">
        <f>+'[1]BULLETIN'!K$224</f>
        <v>77831</v>
      </c>
      <c r="L50" s="24">
        <f>+'[1]BULLETIN'!L$224</f>
        <v>2950833</v>
      </c>
      <c r="M50" s="24">
        <f>+'[1]BULLETIN'!M$224</f>
        <v>11250235</v>
      </c>
      <c r="N50" s="24">
        <f>+'[1]BULLETIN'!N$224</f>
        <v>2572640.31335</v>
      </c>
      <c r="O50" s="24">
        <f>+'[1]BULLETIN'!O$224</f>
        <v>0</v>
      </c>
      <c r="P50" s="25">
        <f>+'[1]BULLETIN'!P$224</f>
        <v>-804648.912272</v>
      </c>
      <c r="Q50" s="197"/>
      <c r="R50" s="201"/>
      <c r="S50" s="197"/>
    </row>
    <row r="51" spans="1:19" ht="15" customHeight="1">
      <c r="A51" s="22">
        <f>+'[3]BULLETIN'!B$83</f>
        <v>2016</v>
      </c>
      <c r="B51" s="27"/>
      <c r="C51" s="24">
        <f>+'[3]BULLETIN'!C$224</f>
        <v>2430461</v>
      </c>
      <c r="D51" s="24">
        <f>+'[3]BULLETIN'!D$224</f>
        <v>50841</v>
      </c>
      <c r="E51" s="24">
        <f>+'[3]BULLETIN'!E$224</f>
        <v>5159789</v>
      </c>
      <c r="F51" s="24">
        <f>+'[3]BULLETIN'!F$224</f>
        <v>4837</v>
      </c>
      <c r="G51" s="24">
        <f>+'[3]BULLETIN'!G$224</f>
        <v>21871</v>
      </c>
      <c r="H51" s="24">
        <f>+'[3]BULLETIN'!H$224</f>
        <v>5237338</v>
      </c>
      <c r="I51" s="24">
        <f>+'[3]BULLETIN'!I$224</f>
        <v>7667799</v>
      </c>
      <c r="J51" s="24">
        <f>+'[3]BULLETIN'!J$224</f>
        <v>2938669</v>
      </c>
      <c r="K51" s="24">
        <f>+'[3]BULLETIN'!K$224</f>
        <v>37428</v>
      </c>
      <c r="L51" s="24">
        <f>+'[3]BULLETIN'!L$224</f>
        <v>2976097</v>
      </c>
      <c r="M51" s="24">
        <f>+'[3]BULLETIN'!M$224</f>
        <v>10643896</v>
      </c>
      <c r="N51" s="24">
        <f>+'[3]BULLETIN'!N$224</f>
        <v>3120187</v>
      </c>
      <c r="O51" s="24">
        <f>+'[3]BULLETIN'!O$224</f>
        <v>0</v>
      </c>
      <c r="P51" s="25">
        <f>+'[3]BULLETIN'!P$224</f>
        <v>-964782</v>
      </c>
      <c r="Q51" s="197"/>
      <c r="R51" s="201"/>
      <c r="S51" s="197"/>
    </row>
    <row r="52" spans="1:19" ht="15" customHeight="1">
      <c r="A52" s="22">
        <f>+'[5]BULLETIN'!B$83</f>
        <v>2017</v>
      </c>
      <c r="B52" s="27"/>
      <c r="C52" s="24">
        <f>+'[5]BULLETIN'!C$224</f>
        <v>2435600</v>
      </c>
      <c r="D52" s="24">
        <f>+'[5]BULLETIN'!D$224</f>
        <v>45052</v>
      </c>
      <c r="E52" s="24">
        <f>+'[5]BULLETIN'!E$224</f>
        <v>5121216</v>
      </c>
      <c r="F52" s="24">
        <f>+'[5]BULLETIN'!F$224</f>
        <v>4837</v>
      </c>
      <c r="G52" s="24">
        <f>+'[5]BULLETIN'!G$224</f>
        <v>23208</v>
      </c>
      <c r="H52" s="24">
        <f>+'[5]BULLETIN'!H$224</f>
        <v>5194313</v>
      </c>
      <c r="I52" s="24">
        <f>+'[5]BULLETIN'!I$224</f>
        <v>7629913</v>
      </c>
      <c r="J52" s="24">
        <f>+'[5]BULLETIN'!J$224</f>
        <v>2934174</v>
      </c>
      <c r="K52" s="24">
        <f>+'[5]BULLETIN'!K$224</f>
        <v>38867</v>
      </c>
      <c r="L52" s="24">
        <f>+'[5]BULLETIN'!L$224</f>
        <v>2973041</v>
      </c>
      <c r="M52" s="24">
        <f>+'[5]BULLETIN'!M$224</f>
        <v>10602954</v>
      </c>
      <c r="N52" s="24">
        <f>+'[5]BULLETIN'!N$224</f>
        <v>3330428.6300299997</v>
      </c>
      <c r="O52" s="24">
        <f>+'[5]BULLETIN'!O$224</f>
        <v>0</v>
      </c>
      <c r="P52" s="25">
        <f>+'[5]BULLETIN'!P$224</f>
        <v>-1069483.8755446551</v>
      </c>
      <c r="Q52" s="197"/>
      <c r="R52" s="201"/>
      <c r="S52" s="197"/>
    </row>
    <row r="53" spans="1:19" ht="15" customHeight="1">
      <c r="A53" s="22">
        <f>+'[6]BULLETIN'!$B$83</f>
        <v>2018</v>
      </c>
      <c r="B53" s="27"/>
      <c r="C53" s="24">
        <f>+'[6]BULLETIN'!C$224</f>
        <v>2636340</v>
      </c>
      <c r="D53" s="24">
        <f>+'[6]BULLETIN'!D$224</f>
        <v>68512</v>
      </c>
      <c r="E53" s="24">
        <f>+'[6]BULLETIN'!E$224</f>
        <v>5491160</v>
      </c>
      <c r="F53" s="24">
        <f>+'[6]BULLETIN'!F$224</f>
        <v>4837</v>
      </c>
      <c r="G53" s="24">
        <f>+'[6]BULLETIN'!G$224</f>
        <v>38281</v>
      </c>
      <c r="H53" s="24">
        <f>+'[6]BULLETIN'!H$224</f>
        <v>5602790</v>
      </c>
      <c r="I53" s="24">
        <f>+'[6]BULLETIN'!I$224</f>
        <v>8239130</v>
      </c>
      <c r="J53" s="24">
        <f>+'[6]BULLETIN'!J$224</f>
        <v>3274352</v>
      </c>
      <c r="K53" s="24">
        <f>+'[6]BULLETIN'!K$224</f>
        <v>32514</v>
      </c>
      <c r="L53" s="24">
        <f>+'[6]BULLETIN'!L$224</f>
        <v>3306866</v>
      </c>
      <c r="M53" s="24">
        <f>+'[6]BULLETIN'!M$224</f>
        <v>11545996</v>
      </c>
      <c r="N53" s="24">
        <f>+'[6]BULLETIN'!N$224</f>
        <v>3497557.187744</v>
      </c>
      <c r="O53" s="24">
        <f>+'[6]BULLETIN'!O$224</f>
        <v>0</v>
      </c>
      <c r="P53" s="25">
        <f>+'[6]BULLETIN'!P$224</f>
        <v>-999810.2811346188</v>
      </c>
      <c r="Q53" s="197"/>
      <c r="R53" s="201"/>
      <c r="S53" s="197"/>
    </row>
    <row r="54" spans="1:19" ht="15" customHeight="1">
      <c r="A54" s="22">
        <f>+'[7]BULLETIN'!$B$83</f>
        <v>2019</v>
      </c>
      <c r="B54" s="27"/>
      <c r="C54" s="24">
        <f>+'[7]BULLETIN'!C$224</f>
        <v>2855814</v>
      </c>
      <c r="D54" s="24">
        <f>+'[7]BULLETIN'!D$224</f>
        <v>73478</v>
      </c>
      <c r="E54" s="24">
        <f>+'[7]BULLETIN'!E$224</f>
        <v>5937001</v>
      </c>
      <c r="F54" s="24">
        <f>+'[7]BULLETIN'!F$224</f>
        <v>4837</v>
      </c>
      <c r="G54" s="24">
        <f>+'[7]BULLETIN'!G$224</f>
        <v>36693</v>
      </c>
      <c r="H54" s="24">
        <f>+'[7]BULLETIN'!H$224</f>
        <v>6052009</v>
      </c>
      <c r="I54" s="24">
        <f>+'[7]BULLETIN'!I$224</f>
        <v>8907823</v>
      </c>
      <c r="J54" s="24">
        <f>+'[7]BULLETIN'!J$224</f>
        <v>3315268</v>
      </c>
      <c r="K54" s="24">
        <f>+'[7]BULLETIN'!K$224</f>
        <v>33161</v>
      </c>
      <c r="L54" s="24">
        <f>+'[7]BULLETIN'!L$224</f>
        <v>3348429</v>
      </c>
      <c r="M54" s="24">
        <f>+'[7]BULLETIN'!M$224</f>
        <v>12256252</v>
      </c>
      <c r="N54" s="24">
        <f>+'[7]BULLETIN'!N$224</f>
        <v>3736345.089118</v>
      </c>
      <c r="O54" s="24">
        <f>+'[7]BULLETIN'!O$224</f>
        <v>0</v>
      </c>
      <c r="P54" s="25">
        <f>+'[7]BULLETIN'!P$224</f>
        <v>-1002238.0814732832</v>
      </c>
      <c r="Q54" s="197"/>
      <c r="R54" s="201"/>
      <c r="S54" s="197"/>
    </row>
    <row r="55" spans="1:19" ht="15" customHeight="1">
      <c r="A55" s="22">
        <f>+'[4]BULLETIN'!$B$83</f>
        <v>2020</v>
      </c>
      <c r="B55" s="27"/>
      <c r="C55" s="24">
        <f>+'[4]BULLETIN'!C$224</f>
        <v>3157270</v>
      </c>
      <c r="D55" s="24">
        <f>+'[4]BULLETIN'!D$224</f>
        <v>201178.521762</v>
      </c>
      <c r="E55" s="24">
        <f>+'[4]BULLETIN'!E$224</f>
        <v>6385385</v>
      </c>
      <c r="F55" s="24">
        <f>+'[4]BULLETIN'!F$224</f>
        <v>4837</v>
      </c>
      <c r="G55" s="24">
        <f>+'[4]BULLETIN'!G$224</f>
        <v>38411</v>
      </c>
      <c r="H55" s="24">
        <f>+'[4]BULLETIN'!H$224</f>
        <v>6629811.521762</v>
      </c>
      <c r="I55" s="24">
        <f>+'[4]BULLETIN'!I$224</f>
        <v>9787081.521762</v>
      </c>
      <c r="J55" s="24">
        <f>+'[4]BULLETIN'!J$224</f>
        <v>3831094</v>
      </c>
      <c r="K55" s="24">
        <f>+'[4]BULLETIN'!K$224</f>
        <v>34758</v>
      </c>
      <c r="L55" s="24">
        <f>+'[4]BULLETIN'!L$224</f>
        <v>3865852</v>
      </c>
      <c r="M55" s="24">
        <f>+'[4]BULLETIN'!M$224</f>
        <v>13652933.521762</v>
      </c>
      <c r="N55" s="24">
        <f>+'[4]BULLETIN'!N$224</f>
        <v>4067749.269961</v>
      </c>
      <c r="O55" s="24">
        <f>+'[4]BULLETIN'!O$224</f>
        <v>0</v>
      </c>
      <c r="P55" s="25">
        <f>+'[4]BULLETIN'!P$224</f>
        <v>-1022046.1926884196</v>
      </c>
      <c r="Q55" s="197"/>
      <c r="R55" s="201"/>
      <c r="S55" s="197"/>
    </row>
    <row r="56" spans="1:19" ht="15" customHeight="1">
      <c r="A56" s="22">
        <f>+'[8]BULLETIN'!$B$83</f>
        <v>2021</v>
      </c>
      <c r="B56" s="27"/>
      <c r="C56" s="24">
        <f>+'[8]BULLETIN'!C$224</f>
        <v>1945431</v>
      </c>
      <c r="D56" s="24">
        <f>+'[8]BULLETIN'!D$224</f>
        <v>235381.376427</v>
      </c>
      <c r="E56" s="24">
        <f>+'[8]BULLETIN'!E$224</f>
        <v>7288452</v>
      </c>
      <c r="F56" s="24">
        <f>+'[8]BULLETIN'!F$224</f>
        <v>4837</v>
      </c>
      <c r="G56" s="24">
        <f>+'[8]BULLETIN'!G$224</f>
        <v>43541</v>
      </c>
      <c r="H56" s="24">
        <f>+'[8]BULLETIN'!H$224</f>
        <v>7572211.376427</v>
      </c>
      <c r="I56" s="24">
        <f>+'[8]BULLETIN'!I$224</f>
        <v>9517642.376427</v>
      </c>
      <c r="J56" s="24">
        <f>+'[8]BULLETIN'!J$224</f>
        <v>3989110</v>
      </c>
      <c r="K56" s="24">
        <f>+'[8]BULLETIN'!K$224</f>
        <v>39382</v>
      </c>
      <c r="L56" s="24">
        <f>+'[8]BULLETIN'!L$224</f>
        <v>4028492</v>
      </c>
      <c r="M56" s="24">
        <f>+'[8]BULLETIN'!M$224</f>
        <v>13546134.376427</v>
      </c>
      <c r="N56" s="24">
        <f>+'[8]BULLETIN'!N$224</f>
        <v>4380860.445514999</v>
      </c>
      <c r="O56" s="24">
        <f>+'[8]BULLETIN'!O$224</f>
        <v>0</v>
      </c>
      <c r="P56" s="25">
        <f>+'[8]BULLETIN'!P$224</f>
        <v>-2678317.4210165734</v>
      </c>
      <c r="Q56" s="197"/>
      <c r="R56" s="201"/>
      <c r="S56" s="197"/>
    </row>
    <row r="57" spans="1:19" ht="15" customHeight="1">
      <c r="A57" s="22">
        <f>+'[10]BULLETIN'!$B$83</f>
        <v>2022</v>
      </c>
      <c r="B57" s="27"/>
      <c r="C57" s="24">
        <f>+'[10]BULLETIN'!C$224</f>
        <v>3842198</v>
      </c>
      <c r="D57" s="24">
        <f>+'[10]BULLETIN'!D$224</f>
        <v>287807.924304</v>
      </c>
      <c r="E57" s="24">
        <f>+'[10]BULLETIN'!E$224</f>
        <v>8672108</v>
      </c>
      <c r="F57" s="24">
        <f>+'[10]BULLETIN'!F$224</f>
        <v>4837</v>
      </c>
      <c r="G57" s="24">
        <f>+'[10]BULLETIN'!G$224</f>
        <v>49436</v>
      </c>
      <c r="H57" s="24">
        <f>+'[10]BULLETIN'!H$224</f>
        <v>9014188.924304</v>
      </c>
      <c r="I57" s="24">
        <f>+'[10]BULLETIN'!I$224</f>
        <v>12856386.924304</v>
      </c>
      <c r="J57" s="24">
        <f>+'[10]BULLETIN'!J$224</f>
        <v>4517658</v>
      </c>
      <c r="K57" s="24">
        <f>+'[10]BULLETIN'!K$224</f>
        <v>41525</v>
      </c>
      <c r="L57" s="24">
        <f>+'[10]BULLETIN'!L$224</f>
        <v>4559183</v>
      </c>
      <c r="M57" s="24">
        <f>+'[10]BULLETIN'!M$224</f>
        <v>17415569.924304</v>
      </c>
      <c r="N57" s="24">
        <f>+'[10]BULLETIN'!N$224</f>
        <v>4714414.289969</v>
      </c>
      <c r="O57" s="24">
        <f>+'[10]BULLETIN'!O$224</f>
        <v>0</v>
      </c>
      <c r="P57" s="25">
        <f>+'[10]BULLETIN'!P$224</f>
        <v>-767800.86329951</v>
      </c>
      <c r="Q57" s="197"/>
      <c r="R57" s="201"/>
      <c r="S57" s="197"/>
    </row>
    <row r="58" spans="1:19" ht="15" customHeight="1">
      <c r="A58" s="28"/>
      <c r="B58" s="3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197"/>
      <c r="R58" s="201"/>
      <c r="S58" s="197"/>
    </row>
    <row r="59" spans="1:19" ht="15" customHeight="1">
      <c r="A59" s="30">
        <f>+'[8]BULLETIN'!$B$18</f>
        <v>2021</v>
      </c>
      <c r="B59" s="31" t="str">
        <f>+'[8]BULLETIN'!A$20</f>
        <v>MARS</v>
      </c>
      <c r="C59" s="24">
        <f>+'[8]BULLETIN'!C$215</f>
        <v>3081837</v>
      </c>
      <c r="D59" s="24">
        <f>+'[8]BULLETIN'!D$215</f>
        <v>96860</v>
      </c>
      <c r="E59" s="24">
        <f>+'[8]BULLETIN'!E$215</f>
        <v>6409956</v>
      </c>
      <c r="F59" s="24">
        <f>+'[8]BULLETIN'!F$215</f>
        <v>4837</v>
      </c>
      <c r="G59" s="24">
        <f>+'[8]BULLETIN'!G$215</f>
        <v>39181</v>
      </c>
      <c r="H59" s="24">
        <f>+'[8]BULLETIN'!H$215</f>
        <v>6550834</v>
      </c>
      <c r="I59" s="24">
        <f>+'[8]BULLETIN'!I$215</f>
        <v>9632671</v>
      </c>
      <c r="J59" s="24">
        <f>+'[8]BULLETIN'!J$215</f>
        <v>3947836</v>
      </c>
      <c r="K59" s="24">
        <f>+'[8]BULLETIN'!K$215</f>
        <v>35132</v>
      </c>
      <c r="L59" s="24">
        <f>+'[8]BULLETIN'!L$215</f>
        <v>3982968</v>
      </c>
      <c r="M59" s="24">
        <f>+'[8]BULLETIN'!M$215</f>
        <v>13615639</v>
      </c>
      <c r="N59" s="24">
        <f>+'[8]BULLETIN'!N$215</f>
        <v>4210139.346958</v>
      </c>
      <c r="O59" s="24">
        <f>+'[8]BULLETIN'!O$215</f>
        <v>0</v>
      </c>
      <c r="P59" s="25">
        <f>+'[8]BULLETIN'!P$215</f>
        <v>-1422300.9893295823</v>
      </c>
      <c r="Q59" s="197"/>
      <c r="R59" s="201"/>
      <c r="S59" s="197"/>
    </row>
    <row r="60" spans="1:19" ht="15" customHeight="1">
      <c r="A60" s="30"/>
      <c r="B60" s="31" t="str">
        <f>+'[8]BULLETIN'!A$23</f>
        <v>JUIN</v>
      </c>
      <c r="C60" s="24">
        <f>+'[8]BULLETIN'!C$218</f>
        <v>3159726</v>
      </c>
      <c r="D60" s="24">
        <f>+'[8]BULLETIN'!D$218</f>
        <v>245066.112413</v>
      </c>
      <c r="E60" s="24">
        <f>+'[8]BULLETIN'!E$218</f>
        <v>6924490</v>
      </c>
      <c r="F60" s="24">
        <f>+'[8]BULLETIN'!F$218</f>
        <v>4837</v>
      </c>
      <c r="G60" s="24">
        <f>+'[8]BULLETIN'!G$218</f>
        <v>39946</v>
      </c>
      <c r="H60" s="24">
        <f>+'[8]BULLETIN'!H$218</f>
        <v>7214339.112413</v>
      </c>
      <c r="I60" s="24">
        <f>+'[8]BULLETIN'!I$218</f>
        <v>10374065.112413</v>
      </c>
      <c r="J60" s="24">
        <f>+'[8]BULLETIN'!J$218</f>
        <v>3954349</v>
      </c>
      <c r="K60" s="24">
        <f>+'[8]BULLETIN'!K$218</f>
        <v>35330</v>
      </c>
      <c r="L60" s="24">
        <f>+'[8]BULLETIN'!L$218</f>
        <v>3989679</v>
      </c>
      <c r="M60" s="24">
        <f>+'[8]BULLETIN'!M$218</f>
        <v>14363744.112413</v>
      </c>
      <c r="N60" s="24">
        <f>+'[8]BULLETIN'!N$218</f>
        <v>4239294.632096</v>
      </c>
      <c r="O60" s="24">
        <f>+'[8]BULLETIN'!O$218</f>
        <v>0</v>
      </c>
      <c r="P60" s="25">
        <f>+'[8]BULLETIN'!P$218</f>
        <v>-1374141.367968922</v>
      </c>
      <c r="Q60" s="197"/>
      <c r="R60" s="201"/>
      <c r="S60" s="197"/>
    </row>
    <row r="61" spans="1:19" ht="15" customHeight="1">
      <c r="A61" s="30"/>
      <c r="B61" s="31" t="str">
        <f>+'[8]BULLETIN'!A$26</f>
        <v>SEPT</v>
      </c>
      <c r="C61" s="24">
        <f>+'[8]BULLETIN'!C$221</f>
        <v>3239137</v>
      </c>
      <c r="D61" s="24">
        <f>+'[8]BULLETIN'!D$221</f>
        <v>222334.725339</v>
      </c>
      <c r="E61" s="24">
        <f>+'[8]BULLETIN'!E$221</f>
        <v>6849818</v>
      </c>
      <c r="F61" s="24">
        <f>+'[8]BULLETIN'!F$221</f>
        <v>4837</v>
      </c>
      <c r="G61" s="24">
        <f>+'[8]BULLETIN'!G$221</f>
        <v>46658</v>
      </c>
      <c r="H61" s="24">
        <f>+'[8]BULLETIN'!H$221</f>
        <v>7123647.725339</v>
      </c>
      <c r="I61" s="24">
        <f>+'[8]BULLETIN'!I$221</f>
        <v>10362784.725339</v>
      </c>
      <c r="J61" s="24">
        <f>+'[8]BULLETIN'!J$221</f>
        <v>4048194</v>
      </c>
      <c r="K61" s="24">
        <f>+'[8]BULLETIN'!K$221</f>
        <v>41175</v>
      </c>
      <c r="L61" s="24">
        <f>+'[8]BULLETIN'!L$221</f>
        <v>4089369</v>
      </c>
      <c r="M61" s="24">
        <f>+'[8]BULLETIN'!M$221</f>
        <v>14452153.725339</v>
      </c>
      <c r="N61" s="24">
        <f>+'[8]BULLETIN'!N$221</f>
        <v>4338971.590479</v>
      </c>
      <c r="O61" s="24">
        <f>+'[8]BULLETIN'!O$221</f>
        <v>0</v>
      </c>
      <c r="P61" s="25">
        <f>+'[8]BULLETIN'!P$221</f>
        <v>-1636033.3512929</v>
      </c>
      <c r="Q61" s="197"/>
      <c r="R61" s="201"/>
      <c r="S61" s="197"/>
    </row>
    <row r="62" spans="1:19" ht="15" customHeight="1">
      <c r="A62" s="30"/>
      <c r="B62" s="31" t="str">
        <f>+'[8]BULLETIN'!A$29</f>
        <v>DEC</v>
      </c>
      <c r="C62" s="24">
        <f>+'[8]BULLETIN'!C$224</f>
        <v>1945431</v>
      </c>
      <c r="D62" s="24">
        <f>+'[8]BULLETIN'!D$224</f>
        <v>235381.376427</v>
      </c>
      <c r="E62" s="24">
        <f>+'[8]BULLETIN'!E$224</f>
        <v>7288452</v>
      </c>
      <c r="F62" s="24">
        <f>+'[8]BULLETIN'!F$224</f>
        <v>4837</v>
      </c>
      <c r="G62" s="24">
        <f>+'[8]BULLETIN'!G$224</f>
        <v>43541</v>
      </c>
      <c r="H62" s="24">
        <f>+'[8]BULLETIN'!H$224</f>
        <v>7572211.376427</v>
      </c>
      <c r="I62" s="24">
        <f>+'[8]BULLETIN'!I$224</f>
        <v>9517642.376427</v>
      </c>
      <c r="J62" s="24">
        <f>+'[8]BULLETIN'!J$224</f>
        <v>3989110</v>
      </c>
      <c r="K62" s="24">
        <f>+'[8]BULLETIN'!K$224</f>
        <v>39382</v>
      </c>
      <c r="L62" s="24">
        <f>+'[8]BULLETIN'!L$224</f>
        <v>4028492</v>
      </c>
      <c r="M62" s="24">
        <f>+'[8]BULLETIN'!M$224</f>
        <v>13546134.376427</v>
      </c>
      <c r="N62" s="24">
        <f>+'[8]BULLETIN'!N$224</f>
        <v>4380860.445514999</v>
      </c>
      <c r="O62" s="24">
        <f>+'[8]BULLETIN'!O$224</f>
        <v>0</v>
      </c>
      <c r="P62" s="25">
        <f>+'[8]BULLETIN'!P$224</f>
        <v>-2678317.4210165734</v>
      </c>
      <c r="Q62" s="197"/>
      <c r="R62" s="201"/>
      <c r="S62" s="197"/>
    </row>
    <row r="63" spans="1:19" ht="15" customHeight="1">
      <c r="A63" s="30"/>
      <c r="B63" s="3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97"/>
      <c r="R63" s="201"/>
      <c r="S63" s="197"/>
    </row>
    <row r="64" spans="1:19" ht="15" customHeight="1">
      <c r="A64" s="30">
        <f>+'[10]BULLETIN'!$B$18</f>
        <v>2022</v>
      </c>
      <c r="B64" s="31" t="str">
        <f>+'[10]BULLETIN'!A$20</f>
        <v>MARS</v>
      </c>
      <c r="C64" s="24">
        <f>+'[10]BULLETIN'!C$215</f>
        <v>3560882</v>
      </c>
      <c r="D64" s="24">
        <f>+'[10]BULLETIN'!D$215</f>
        <v>229734.291405</v>
      </c>
      <c r="E64" s="24">
        <f>+'[10]BULLETIN'!E$215</f>
        <v>7337294</v>
      </c>
      <c r="F64" s="24">
        <f>+'[10]BULLETIN'!F$215</f>
        <v>4837</v>
      </c>
      <c r="G64" s="24">
        <f>+'[10]BULLETIN'!G$215</f>
        <v>46199</v>
      </c>
      <c r="H64" s="24">
        <f>+'[10]BULLETIN'!H$215</f>
        <v>7618064.291405</v>
      </c>
      <c r="I64" s="24">
        <f>+'[10]BULLETIN'!I$215</f>
        <v>11178946.291405</v>
      </c>
      <c r="J64" s="24">
        <f>+'[10]BULLETIN'!J$215</f>
        <v>4133381</v>
      </c>
      <c r="K64" s="24">
        <f>+'[10]BULLETIN'!K$215</f>
        <v>40174</v>
      </c>
      <c r="L64" s="24">
        <f>+'[10]BULLETIN'!L$215</f>
        <v>4173555</v>
      </c>
      <c r="M64" s="24">
        <f>+'[10]BULLETIN'!M$215</f>
        <v>15352501.291405</v>
      </c>
      <c r="N64" s="24">
        <f>+'[10]BULLETIN'!N$215</f>
        <v>4674608.874399</v>
      </c>
      <c r="O64" s="24">
        <f>+'[10]BULLETIN'!O$215</f>
        <v>0</v>
      </c>
      <c r="P64" s="25">
        <f>+'[10]BULLETIN'!P$215</f>
        <v>-1088472.4203630001</v>
      </c>
      <c r="Q64" s="197"/>
      <c r="R64" s="201"/>
      <c r="S64" s="197"/>
    </row>
    <row r="65" spans="1:19" ht="15" customHeight="1">
      <c r="A65" s="30"/>
      <c r="B65" s="31" t="str">
        <f>+'[10]BULLETIN'!A$23</f>
        <v>JUIN</v>
      </c>
      <c r="C65" s="24">
        <f>+'[10]BULLETIN'!C$218</f>
        <v>3609907</v>
      </c>
      <c r="D65" s="24">
        <f>+'[10]BULLETIN'!D$218</f>
        <v>258239.383179</v>
      </c>
      <c r="E65" s="24">
        <f>+'[10]BULLETIN'!E$218</f>
        <v>7514063</v>
      </c>
      <c r="F65" s="24">
        <f>+'[10]BULLETIN'!F$218</f>
        <v>4837</v>
      </c>
      <c r="G65" s="24">
        <f>+'[10]BULLETIN'!G$218</f>
        <v>48200</v>
      </c>
      <c r="H65" s="24">
        <f>+'[10]BULLETIN'!H$218</f>
        <v>7825339.383179</v>
      </c>
      <c r="I65" s="24">
        <f>+'[10]BULLETIN'!I$218</f>
        <v>11435246.383179</v>
      </c>
      <c r="J65" s="24">
        <f>+'[10]BULLETIN'!J$218</f>
        <v>4204874</v>
      </c>
      <c r="K65" s="24">
        <f>+'[10]BULLETIN'!K$218</f>
        <v>40979</v>
      </c>
      <c r="L65" s="24">
        <f>+'[10]BULLETIN'!L$218</f>
        <v>4245853</v>
      </c>
      <c r="M65" s="24">
        <f>+'[10]BULLETIN'!M$218</f>
        <v>15681099.383179</v>
      </c>
      <c r="N65" s="24">
        <f>+'[10]BULLETIN'!N$218</f>
        <v>4660258.685973</v>
      </c>
      <c r="O65" s="24">
        <f>+'[10]BULLETIN'!O$218</f>
        <v>0</v>
      </c>
      <c r="P65" s="25">
        <f>+'[10]BULLETIN'!P$218</f>
        <v>-1017921.0679761786</v>
      </c>
      <c r="Q65" s="197"/>
      <c r="R65" s="201"/>
      <c r="S65" s="197"/>
    </row>
    <row r="66" spans="1:19" ht="15" customHeight="1">
      <c r="A66" s="30"/>
      <c r="B66" s="31" t="str">
        <f>+'[10]BULLETIN'!A$26</f>
        <v>SEPT</v>
      </c>
      <c r="C66" s="24">
        <f>+'[10]BULLETIN'!C$221</f>
        <v>3682037</v>
      </c>
      <c r="D66" s="24">
        <f>+'[10]BULLETIN'!D$221</f>
        <v>273520.833179</v>
      </c>
      <c r="E66" s="24">
        <f>+'[10]BULLETIN'!E$221</f>
        <v>8068217</v>
      </c>
      <c r="F66" s="24">
        <f>+'[10]BULLETIN'!F$221</f>
        <v>4837</v>
      </c>
      <c r="G66" s="24">
        <f>+'[10]BULLETIN'!G$221</f>
        <v>49150</v>
      </c>
      <c r="H66" s="24">
        <f>+'[10]BULLETIN'!H$221</f>
        <v>8395724.833179</v>
      </c>
      <c r="I66" s="24">
        <f>+'[10]BULLETIN'!I$221</f>
        <v>12077761.833179</v>
      </c>
      <c r="J66" s="24">
        <f>+'[10]BULLETIN'!J$221</f>
        <v>4298060</v>
      </c>
      <c r="K66" s="24">
        <f>+'[10]BULLETIN'!K$221</f>
        <v>41124</v>
      </c>
      <c r="L66" s="24">
        <f>+'[10]BULLETIN'!L$221</f>
        <v>4339184</v>
      </c>
      <c r="M66" s="24">
        <f>+'[10]BULLETIN'!M$221</f>
        <v>16416945.833179</v>
      </c>
      <c r="N66" s="24">
        <f>+'[10]BULLETIN'!N$221</f>
        <v>4786291.3871720005</v>
      </c>
      <c r="O66" s="24">
        <f>+'[10]BULLETIN'!O$221</f>
        <v>0</v>
      </c>
      <c r="P66" s="25">
        <f>+'[10]BULLETIN'!P$221</f>
        <v>-996309.5411839999</v>
      </c>
      <c r="Q66" s="197"/>
      <c r="R66" s="201"/>
      <c r="S66" s="197"/>
    </row>
    <row r="67" spans="1:19" ht="15" customHeight="1">
      <c r="A67" s="30"/>
      <c r="B67" s="31" t="str">
        <f>+'[10]BULLETIN'!A$29</f>
        <v>DEC</v>
      </c>
      <c r="C67" s="24">
        <f>+'[10]BULLETIN'!C$224</f>
        <v>3842198</v>
      </c>
      <c r="D67" s="24">
        <f>+'[10]BULLETIN'!D$224</f>
        <v>287807.924304</v>
      </c>
      <c r="E67" s="24">
        <f>+'[10]BULLETIN'!E$224</f>
        <v>8672108</v>
      </c>
      <c r="F67" s="24">
        <f>+'[10]BULLETIN'!F$224</f>
        <v>4837</v>
      </c>
      <c r="G67" s="24">
        <f>+'[10]BULLETIN'!G$224</f>
        <v>49436</v>
      </c>
      <c r="H67" s="24">
        <f>+'[10]BULLETIN'!H$224</f>
        <v>9014188.924304</v>
      </c>
      <c r="I67" s="24">
        <f>+'[10]BULLETIN'!I$224</f>
        <v>12856386.924304</v>
      </c>
      <c r="J67" s="24">
        <f>+'[10]BULLETIN'!J$224</f>
        <v>4517658</v>
      </c>
      <c r="K67" s="24">
        <f>+'[10]BULLETIN'!K$224</f>
        <v>41525</v>
      </c>
      <c r="L67" s="24">
        <f>+'[10]BULLETIN'!L$224</f>
        <v>4559183</v>
      </c>
      <c r="M67" s="24">
        <f>+'[10]BULLETIN'!M$224</f>
        <v>17415569.924304</v>
      </c>
      <c r="N67" s="24">
        <f>+'[10]BULLETIN'!N$224</f>
        <v>4714414.289969</v>
      </c>
      <c r="O67" s="24">
        <f>+'[10]BULLETIN'!O$224</f>
        <v>0</v>
      </c>
      <c r="P67" s="25">
        <f>+'[10]BULLETIN'!P$224</f>
        <v>-767800.86329951</v>
      </c>
      <c r="Q67" s="197"/>
      <c r="R67" s="201"/>
      <c r="S67" s="197"/>
    </row>
    <row r="68" spans="1:19" ht="15" customHeight="1">
      <c r="A68" s="30"/>
      <c r="B68" s="3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Q68" s="197"/>
      <c r="R68" s="201"/>
      <c r="S68" s="197"/>
    </row>
    <row r="69" spans="1:19" ht="15" customHeight="1">
      <c r="A69" s="216">
        <f>+'[9]BULLETIN'!$B$18</f>
        <v>2023</v>
      </c>
      <c r="B69" s="217" t="str">
        <f>+'[9]BULLETIN'!A$18</f>
        <v>JAN</v>
      </c>
      <c r="C69" s="24">
        <f>+'[9]BULLETIN'!C$213</f>
        <v>3698177</v>
      </c>
      <c r="D69" s="24">
        <f>+'[9]BULLETIN'!D$213</f>
        <v>307425.95197399997</v>
      </c>
      <c r="E69" s="24">
        <f>+'[9]BULLETIN'!E$213</f>
        <v>9000076</v>
      </c>
      <c r="F69" s="24">
        <f>+'[9]BULLETIN'!F$213</f>
        <v>4837</v>
      </c>
      <c r="G69" s="24">
        <f>+'[9]BULLETIN'!G$213</f>
        <v>49436</v>
      </c>
      <c r="H69" s="24">
        <f>+'[9]BULLETIN'!H$213</f>
        <v>9361774.951974</v>
      </c>
      <c r="I69" s="24">
        <f>+'[9]BULLETIN'!I$213</f>
        <v>13059951.951974</v>
      </c>
      <c r="J69" s="24">
        <f>+'[9]BULLETIN'!J$213</f>
        <v>4441841</v>
      </c>
      <c r="K69" s="24">
        <f>+'[9]BULLETIN'!K$213</f>
        <v>41525</v>
      </c>
      <c r="L69" s="24">
        <f>+'[9]BULLETIN'!L$213</f>
        <v>4483366</v>
      </c>
      <c r="M69" s="24">
        <f>+'[9]BULLETIN'!M$213</f>
        <v>17543317.951974</v>
      </c>
      <c r="N69" s="24">
        <f>+'[9]BULLETIN'!N$213</f>
        <v>5027073.794132</v>
      </c>
      <c r="O69" s="24">
        <f>+'[9]BULLETIN'!O$213</f>
        <v>0</v>
      </c>
      <c r="P69" s="25">
        <f>+'[9]BULLETIN'!P$213</f>
        <v>-1128174.9887655112</v>
      </c>
      <c r="Q69" s="197"/>
      <c r="R69" s="201"/>
      <c r="S69" s="197"/>
    </row>
    <row r="70" spans="1:19" ht="15" customHeight="1">
      <c r="A70" s="30"/>
      <c r="B70" s="217" t="str">
        <f>+'[9]BULLETIN'!A$19</f>
        <v>FEV</v>
      </c>
      <c r="C70" s="24">
        <f>+'[9]BULLETIN'!C$214</f>
        <v>3624483</v>
      </c>
      <c r="D70" s="24">
        <f>+'[9]BULLETIN'!D$214</f>
        <v>317492.141512</v>
      </c>
      <c r="E70" s="24">
        <f>+'[9]BULLETIN'!E$214</f>
        <v>9074692</v>
      </c>
      <c r="F70" s="24">
        <f>+'[9]BULLETIN'!F$214</f>
        <v>4837</v>
      </c>
      <c r="G70" s="24">
        <f>+'[9]BULLETIN'!G$214</f>
        <v>49436</v>
      </c>
      <c r="H70" s="24">
        <f>+'[9]BULLETIN'!H$214</f>
        <v>9446457.141512</v>
      </c>
      <c r="I70" s="24">
        <f>+'[9]BULLETIN'!I$214</f>
        <v>13070940.141512</v>
      </c>
      <c r="J70" s="24">
        <f>+'[9]BULLETIN'!J$214</f>
        <v>4527627</v>
      </c>
      <c r="K70" s="24">
        <f>+'[9]BULLETIN'!K$214</f>
        <v>41525</v>
      </c>
      <c r="L70" s="24">
        <f>+'[9]BULLETIN'!L$214</f>
        <v>4569152</v>
      </c>
      <c r="M70" s="24">
        <f>+'[9]BULLETIN'!M$214</f>
        <v>17640092.141512</v>
      </c>
      <c r="N70" s="24">
        <f>+'[9]BULLETIN'!N$214</f>
        <v>4993298.567147</v>
      </c>
      <c r="O70" s="24">
        <f>+'[9]BULLETIN'!O$214</f>
        <v>0</v>
      </c>
      <c r="P70" s="25">
        <f>+'[9]BULLETIN'!P$214</f>
        <v>-1329282.6056054048</v>
      </c>
      <c r="Q70" s="197"/>
      <c r="R70" s="201"/>
      <c r="S70" s="197"/>
    </row>
    <row r="71" spans="1:19" ht="15" customHeight="1">
      <c r="A71" s="30"/>
      <c r="B71" s="217">
        <f>+'[9]BULLETIN'!A$20</f>
        <v>0</v>
      </c>
      <c r="C71" s="24">
        <f>+'[9]BULLETIN'!C$215</f>
        <v>0</v>
      </c>
      <c r="D71" s="24">
        <f>+'[9]BULLETIN'!D$215</f>
        <v>0</v>
      </c>
      <c r="E71" s="24">
        <f>+'[9]BULLETIN'!E$215</f>
        <v>0</v>
      </c>
      <c r="F71" s="24">
        <f>+'[9]BULLETIN'!F$215</f>
        <v>0</v>
      </c>
      <c r="G71" s="24">
        <f>+'[9]BULLETIN'!G$215</f>
        <v>0</v>
      </c>
      <c r="H71" s="24">
        <f>+'[9]BULLETIN'!H$215</f>
        <v>0</v>
      </c>
      <c r="I71" s="24">
        <f>+'[9]BULLETIN'!I$215</f>
        <v>0</v>
      </c>
      <c r="J71" s="24">
        <f>+'[9]BULLETIN'!J$215</f>
        <v>0</v>
      </c>
      <c r="K71" s="24">
        <f>+'[9]BULLETIN'!K$215</f>
        <v>0</v>
      </c>
      <c r="L71" s="24">
        <f>+'[9]BULLETIN'!L$215</f>
        <v>0</v>
      </c>
      <c r="M71" s="24">
        <f>+'[9]BULLETIN'!M$215</f>
        <v>0</v>
      </c>
      <c r="N71" s="24">
        <f>+'[9]BULLETIN'!N$215</f>
        <v>0</v>
      </c>
      <c r="O71" s="24">
        <f>+'[9]BULLETIN'!O$215</f>
        <v>0</v>
      </c>
      <c r="P71" s="25">
        <f>+'[9]BULLETIN'!P$215</f>
        <v>0</v>
      </c>
      <c r="Q71" s="197"/>
      <c r="R71" s="201"/>
      <c r="S71" s="197"/>
    </row>
    <row r="72" spans="1:19" ht="15" customHeight="1">
      <c r="A72" s="30"/>
      <c r="B72" s="217">
        <f>+'[9]BULLETIN'!A$21</f>
        <v>0</v>
      </c>
      <c r="C72" s="24">
        <f>+'[9]BULLETIN'!C$216</f>
        <v>0</v>
      </c>
      <c r="D72" s="24">
        <f>+'[9]BULLETIN'!D$216</f>
        <v>0</v>
      </c>
      <c r="E72" s="24">
        <f>+'[9]BULLETIN'!E$216</f>
        <v>0</v>
      </c>
      <c r="F72" s="24">
        <f>+'[9]BULLETIN'!F$216</f>
        <v>0</v>
      </c>
      <c r="G72" s="24">
        <f>+'[9]BULLETIN'!G$216</f>
        <v>0</v>
      </c>
      <c r="H72" s="24">
        <f>+'[9]BULLETIN'!H$216</f>
        <v>0</v>
      </c>
      <c r="I72" s="24">
        <f>+'[9]BULLETIN'!I$216</f>
        <v>0</v>
      </c>
      <c r="J72" s="24">
        <f>+'[9]BULLETIN'!J$216</f>
        <v>0</v>
      </c>
      <c r="K72" s="24">
        <f>+'[9]BULLETIN'!K$216</f>
        <v>0</v>
      </c>
      <c r="L72" s="24">
        <f>+'[9]BULLETIN'!L$216</f>
        <v>0</v>
      </c>
      <c r="M72" s="24">
        <f>+'[9]BULLETIN'!M$216</f>
        <v>0</v>
      </c>
      <c r="N72" s="24">
        <f>+'[9]BULLETIN'!N$216</f>
        <v>0</v>
      </c>
      <c r="O72" s="24">
        <f>+'[9]BULLETIN'!O$216</f>
        <v>0</v>
      </c>
      <c r="P72" s="25">
        <f>+'[9]BULLETIN'!P$216</f>
        <v>0</v>
      </c>
      <c r="R72" s="194"/>
      <c r="S72" s="194"/>
    </row>
    <row r="73" spans="1:19" ht="15" customHeight="1">
      <c r="A73" s="30"/>
      <c r="B73" s="217">
        <f>+'[9]BULLETIN'!A$22</f>
        <v>0</v>
      </c>
      <c r="C73" s="24">
        <f>+'[9]BULLETIN'!C$217</f>
        <v>0</v>
      </c>
      <c r="D73" s="24">
        <f>+'[9]BULLETIN'!D$217</f>
        <v>0</v>
      </c>
      <c r="E73" s="24">
        <f>+'[9]BULLETIN'!E$217</f>
        <v>0</v>
      </c>
      <c r="F73" s="24">
        <f>+'[9]BULLETIN'!F$217</f>
        <v>0</v>
      </c>
      <c r="G73" s="24">
        <f>+'[9]BULLETIN'!G$217</f>
        <v>0</v>
      </c>
      <c r="H73" s="24">
        <f>+'[9]BULLETIN'!H$217</f>
        <v>0</v>
      </c>
      <c r="I73" s="24">
        <f>+'[9]BULLETIN'!I$217</f>
        <v>0</v>
      </c>
      <c r="J73" s="24">
        <f>+'[9]BULLETIN'!J$217</f>
        <v>0</v>
      </c>
      <c r="K73" s="24">
        <f>+'[9]BULLETIN'!K$217</f>
        <v>0</v>
      </c>
      <c r="L73" s="24">
        <f>+'[9]BULLETIN'!L$217</f>
        <v>0</v>
      </c>
      <c r="M73" s="24">
        <f>+'[9]BULLETIN'!M$217</f>
        <v>0</v>
      </c>
      <c r="N73" s="24">
        <f>+'[9]BULLETIN'!N$217</f>
        <v>0</v>
      </c>
      <c r="O73" s="24">
        <f>+'[9]BULLETIN'!O$217</f>
        <v>0</v>
      </c>
      <c r="P73" s="25">
        <f>+'[9]BULLETIN'!P$217</f>
        <v>0</v>
      </c>
      <c r="R73" s="194"/>
      <c r="S73" s="194"/>
    </row>
    <row r="74" spans="1:19" ht="15" customHeight="1">
      <c r="A74" s="30"/>
      <c r="B74" s="217">
        <f>+'[9]BULLETIN'!A$23</f>
        <v>0</v>
      </c>
      <c r="C74" s="24">
        <f>+'[9]BULLETIN'!C$218</f>
        <v>0</v>
      </c>
      <c r="D74" s="24">
        <f>+'[9]BULLETIN'!D$218</f>
        <v>0</v>
      </c>
      <c r="E74" s="24">
        <f>+'[9]BULLETIN'!E$218</f>
        <v>0</v>
      </c>
      <c r="F74" s="24">
        <f>+'[9]BULLETIN'!F$218</f>
        <v>0</v>
      </c>
      <c r="G74" s="24">
        <f>+'[9]BULLETIN'!G$218</f>
        <v>0</v>
      </c>
      <c r="H74" s="24">
        <f>+'[9]BULLETIN'!H$218</f>
        <v>0</v>
      </c>
      <c r="I74" s="24">
        <f>+'[9]BULLETIN'!I$218</f>
        <v>0</v>
      </c>
      <c r="J74" s="24">
        <f>+'[9]BULLETIN'!J$218</f>
        <v>0</v>
      </c>
      <c r="K74" s="24">
        <f>+'[9]BULLETIN'!K$218</f>
        <v>0</v>
      </c>
      <c r="L74" s="24">
        <f>+'[9]BULLETIN'!L$218</f>
        <v>0</v>
      </c>
      <c r="M74" s="24">
        <f>+'[9]BULLETIN'!M$218</f>
        <v>0</v>
      </c>
      <c r="N74" s="24">
        <f>+'[9]BULLETIN'!N$218</f>
        <v>0</v>
      </c>
      <c r="O74" s="24">
        <f>+'[9]BULLETIN'!O$218</f>
        <v>0</v>
      </c>
      <c r="P74" s="25">
        <f>+'[9]BULLETIN'!P$218</f>
        <v>0</v>
      </c>
      <c r="R74" s="194"/>
      <c r="S74" s="194"/>
    </row>
    <row r="75" spans="1:19" ht="15" customHeight="1">
      <c r="A75" s="30"/>
      <c r="B75" s="217">
        <f>+'[9]BULLETIN'!A$24</f>
        <v>0</v>
      </c>
      <c r="C75" s="24">
        <f>+'[9]BULLETIN'!C$219</f>
        <v>0</v>
      </c>
      <c r="D75" s="24">
        <f>+'[9]BULLETIN'!D$219</f>
        <v>0</v>
      </c>
      <c r="E75" s="24">
        <f>+'[9]BULLETIN'!E$219</f>
        <v>0</v>
      </c>
      <c r="F75" s="24">
        <f>+'[9]BULLETIN'!F$219</f>
        <v>0</v>
      </c>
      <c r="G75" s="24">
        <f>+'[9]BULLETIN'!G$219</f>
        <v>0</v>
      </c>
      <c r="H75" s="24">
        <f>+'[9]BULLETIN'!H$219</f>
        <v>0</v>
      </c>
      <c r="I75" s="24">
        <f>+'[9]BULLETIN'!I$219</f>
        <v>0</v>
      </c>
      <c r="J75" s="24">
        <f>+'[9]BULLETIN'!J$219</f>
        <v>0</v>
      </c>
      <c r="K75" s="24">
        <f>+'[9]BULLETIN'!K$219</f>
        <v>0</v>
      </c>
      <c r="L75" s="24">
        <f>+'[9]BULLETIN'!L$219</f>
        <v>0</v>
      </c>
      <c r="M75" s="24">
        <f>+'[9]BULLETIN'!M$219</f>
        <v>0</v>
      </c>
      <c r="N75" s="24">
        <f>+'[9]BULLETIN'!N$219</f>
        <v>0</v>
      </c>
      <c r="O75" s="24">
        <f>+'[9]BULLETIN'!O$219</f>
        <v>0</v>
      </c>
      <c r="P75" s="25">
        <f>+'[9]BULLETIN'!P$219</f>
        <v>0</v>
      </c>
      <c r="R75" s="194"/>
      <c r="S75" s="194"/>
    </row>
    <row r="76" spans="1:19" ht="15" customHeight="1">
      <c r="A76" s="30"/>
      <c r="B76" s="217">
        <f>+'[9]BULLETIN'!A$25</f>
        <v>0</v>
      </c>
      <c r="C76" s="24">
        <f>+'[9]BULLETIN'!C$220</f>
        <v>0</v>
      </c>
      <c r="D76" s="24">
        <f>+'[9]BULLETIN'!D$220</f>
        <v>0</v>
      </c>
      <c r="E76" s="24">
        <f>+'[9]BULLETIN'!E$220</f>
        <v>0</v>
      </c>
      <c r="F76" s="24">
        <f>+'[9]BULLETIN'!F$220</f>
        <v>0</v>
      </c>
      <c r="G76" s="24">
        <f>+'[9]BULLETIN'!G$220</f>
        <v>0</v>
      </c>
      <c r="H76" s="24">
        <f>+'[9]BULLETIN'!H$220</f>
        <v>0</v>
      </c>
      <c r="I76" s="24">
        <f>+'[9]BULLETIN'!I$220</f>
        <v>0</v>
      </c>
      <c r="J76" s="24">
        <f>+'[9]BULLETIN'!J$220</f>
        <v>0</v>
      </c>
      <c r="K76" s="24">
        <f>+'[9]BULLETIN'!K$220</f>
        <v>0</v>
      </c>
      <c r="L76" s="24">
        <f>+'[9]BULLETIN'!L$220</f>
        <v>0</v>
      </c>
      <c r="M76" s="24">
        <f>+'[9]BULLETIN'!M$220</f>
        <v>0</v>
      </c>
      <c r="N76" s="24">
        <f>+'[9]BULLETIN'!N$220</f>
        <v>0</v>
      </c>
      <c r="O76" s="24">
        <f>+'[9]BULLETIN'!O$220</f>
        <v>0</v>
      </c>
      <c r="P76" s="25">
        <f>+'[9]BULLETIN'!P$220</f>
        <v>0</v>
      </c>
      <c r="R76" s="194"/>
      <c r="S76" s="194"/>
    </row>
    <row r="77" spans="1:19" ht="15" customHeight="1">
      <c r="A77" s="30"/>
      <c r="B77" s="217">
        <f>+'[9]BULLETIN'!A$26</f>
        <v>0</v>
      </c>
      <c r="C77" s="24">
        <f>+'[9]BULLETIN'!C$221</f>
        <v>0</v>
      </c>
      <c r="D77" s="24">
        <f>+'[9]BULLETIN'!D$221</f>
        <v>0</v>
      </c>
      <c r="E77" s="24">
        <f>+'[9]BULLETIN'!E$221</f>
        <v>0</v>
      </c>
      <c r="F77" s="24">
        <f>+'[9]BULLETIN'!F$221</f>
        <v>0</v>
      </c>
      <c r="G77" s="24">
        <f>+'[9]BULLETIN'!G$221</f>
        <v>0</v>
      </c>
      <c r="H77" s="24">
        <f>+'[9]BULLETIN'!H$221</f>
        <v>0</v>
      </c>
      <c r="I77" s="24">
        <f>+'[9]BULLETIN'!I$221</f>
        <v>0</v>
      </c>
      <c r="J77" s="24">
        <f>+'[9]BULLETIN'!J$221</f>
        <v>0</v>
      </c>
      <c r="K77" s="24">
        <f>+'[9]BULLETIN'!K$221</f>
        <v>0</v>
      </c>
      <c r="L77" s="24">
        <f>+'[9]BULLETIN'!L$221</f>
        <v>0</v>
      </c>
      <c r="M77" s="24">
        <f>+'[9]BULLETIN'!M$221</f>
        <v>0</v>
      </c>
      <c r="N77" s="24">
        <f>+'[9]BULLETIN'!N$221</f>
        <v>0</v>
      </c>
      <c r="O77" s="24">
        <f>+'[9]BULLETIN'!O$221</f>
        <v>0</v>
      </c>
      <c r="P77" s="25">
        <f>+'[9]BULLETIN'!P$221</f>
        <v>0</v>
      </c>
      <c r="R77" s="194"/>
      <c r="S77" s="194"/>
    </row>
    <row r="78" spans="1:18" ht="15" customHeight="1">
      <c r="A78" s="30"/>
      <c r="B78" s="217">
        <f>+'[9]BULLETIN'!A$27</f>
        <v>0</v>
      </c>
      <c r="C78" s="24">
        <f>+'[9]BULLETIN'!C$222</f>
        <v>0</v>
      </c>
      <c r="D78" s="24">
        <f>+'[9]BULLETIN'!D$222</f>
        <v>0</v>
      </c>
      <c r="E78" s="24">
        <f>+'[9]BULLETIN'!E$222</f>
        <v>0</v>
      </c>
      <c r="F78" s="24">
        <f>+'[9]BULLETIN'!F$222</f>
        <v>0</v>
      </c>
      <c r="G78" s="24">
        <f>+'[9]BULLETIN'!G$222</f>
        <v>0</v>
      </c>
      <c r="H78" s="24">
        <f>+'[9]BULLETIN'!H$222</f>
        <v>0</v>
      </c>
      <c r="I78" s="24">
        <f>+'[9]BULLETIN'!I$222</f>
        <v>0</v>
      </c>
      <c r="J78" s="24">
        <f>+'[9]BULLETIN'!J$222</f>
        <v>0</v>
      </c>
      <c r="K78" s="24">
        <f>+'[9]BULLETIN'!K$222</f>
        <v>0</v>
      </c>
      <c r="L78" s="24">
        <f>+'[9]BULLETIN'!L$222</f>
        <v>0</v>
      </c>
      <c r="M78" s="24">
        <f>+'[9]BULLETIN'!M$222</f>
        <v>0</v>
      </c>
      <c r="N78" s="24">
        <f>+'[9]BULLETIN'!N$222</f>
        <v>0</v>
      </c>
      <c r="O78" s="24">
        <f>+'[9]BULLETIN'!O$222</f>
        <v>0</v>
      </c>
      <c r="P78" s="25">
        <f>+'[9]BULLETIN'!P$222</f>
        <v>0</v>
      </c>
      <c r="R78" s="84"/>
    </row>
    <row r="79" spans="1:18" ht="15" customHeight="1">
      <c r="A79" s="30"/>
      <c r="B79" s="217">
        <f>+'[9]BULLETIN'!A$28</f>
        <v>0</v>
      </c>
      <c r="C79" s="24">
        <f>+'[9]BULLETIN'!C$223</f>
        <v>0</v>
      </c>
      <c r="D79" s="24">
        <f>+'[9]BULLETIN'!D$223</f>
        <v>0</v>
      </c>
      <c r="E79" s="24">
        <f>+'[9]BULLETIN'!E$223</f>
        <v>0</v>
      </c>
      <c r="F79" s="24">
        <f>+'[9]BULLETIN'!F$223</f>
        <v>0</v>
      </c>
      <c r="G79" s="24">
        <f>+'[9]BULLETIN'!G$223</f>
        <v>0</v>
      </c>
      <c r="H79" s="24">
        <f>+'[9]BULLETIN'!H$223</f>
        <v>0</v>
      </c>
      <c r="I79" s="24">
        <f>+'[9]BULLETIN'!I$223</f>
        <v>0</v>
      </c>
      <c r="J79" s="24">
        <f>+'[9]BULLETIN'!J$223</f>
        <v>0</v>
      </c>
      <c r="K79" s="24">
        <f>+'[9]BULLETIN'!K$223</f>
        <v>0</v>
      </c>
      <c r="L79" s="24">
        <f>+'[9]BULLETIN'!L$223</f>
        <v>0</v>
      </c>
      <c r="M79" s="24">
        <f>+'[9]BULLETIN'!M$223</f>
        <v>0</v>
      </c>
      <c r="N79" s="24">
        <f>+'[9]BULLETIN'!N$223</f>
        <v>0</v>
      </c>
      <c r="O79" s="24">
        <f>+'[9]BULLETIN'!O$223</f>
        <v>0</v>
      </c>
      <c r="P79" s="25">
        <f>+'[9]BULLETIN'!P$223</f>
        <v>0</v>
      </c>
      <c r="R79" s="84"/>
    </row>
    <row r="80" spans="1:18" ht="15" customHeight="1">
      <c r="A80" s="30"/>
      <c r="B80" s="217">
        <f>+'[9]BULLETIN'!A$29</f>
        <v>0</v>
      </c>
      <c r="C80" s="24">
        <f>+'[9]BULLETIN'!C$224</f>
        <v>0</v>
      </c>
      <c r="D80" s="24">
        <f>+'[9]BULLETIN'!D$224</f>
        <v>0</v>
      </c>
      <c r="E80" s="24">
        <f>+'[9]BULLETIN'!E$224</f>
        <v>0</v>
      </c>
      <c r="F80" s="24">
        <f>+'[9]BULLETIN'!F$224</f>
        <v>0</v>
      </c>
      <c r="G80" s="24">
        <f>+'[9]BULLETIN'!G$224</f>
        <v>0</v>
      </c>
      <c r="H80" s="24">
        <f>+'[9]BULLETIN'!H$224</f>
        <v>0</v>
      </c>
      <c r="I80" s="24">
        <f>+'[9]BULLETIN'!I$224</f>
        <v>0</v>
      </c>
      <c r="J80" s="24">
        <f>+'[9]BULLETIN'!J$224</f>
        <v>0</v>
      </c>
      <c r="K80" s="24">
        <f>+'[9]BULLETIN'!K$224</f>
        <v>0</v>
      </c>
      <c r="L80" s="24">
        <f>+'[9]BULLETIN'!L$224</f>
        <v>0</v>
      </c>
      <c r="M80" s="24">
        <f>+'[9]BULLETIN'!M$224</f>
        <v>0</v>
      </c>
      <c r="N80" s="24">
        <f>+'[9]BULLETIN'!N$224</f>
        <v>0</v>
      </c>
      <c r="O80" s="24">
        <f>+'[9]BULLETIN'!O$224</f>
        <v>0</v>
      </c>
      <c r="P80" s="25">
        <f>+'[9]BULLETIN'!P$224</f>
        <v>0</v>
      </c>
      <c r="R80" s="84"/>
    </row>
    <row r="81" spans="1:18" ht="15" customHeight="1" thickBot="1">
      <c r="A81" s="88"/>
      <c r="B81" s="8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68"/>
      <c r="R81" s="84"/>
    </row>
    <row r="82" spans="1:18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41"/>
      <c r="R82" s="84"/>
    </row>
    <row r="83" spans="1:18" ht="12.75">
      <c r="A83" s="87"/>
      <c r="B83" s="87"/>
      <c r="C83" s="211"/>
      <c r="D83" s="210"/>
      <c r="E83" s="210"/>
      <c r="F83" s="210"/>
      <c r="G83" s="210"/>
      <c r="H83" s="211"/>
      <c r="I83" s="210"/>
      <c r="J83" s="210"/>
      <c r="K83" s="210"/>
      <c r="L83" s="211"/>
      <c r="M83" s="210"/>
      <c r="N83" s="210"/>
      <c r="O83" s="210"/>
      <c r="P83" s="210"/>
      <c r="R83" s="84"/>
    </row>
    <row r="84" spans="1:18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41"/>
      <c r="R84" s="84"/>
    </row>
    <row r="85" spans="1:18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41"/>
      <c r="R85" s="84"/>
    </row>
    <row r="86" spans="1:18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41"/>
      <c r="R86" s="84"/>
    </row>
    <row r="87" spans="1:18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R87" s="84"/>
    </row>
    <row r="88" spans="1:18" ht="12.7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R88" s="84"/>
    </row>
    <row r="89" spans="1:18" ht="12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R89" s="84"/>
    </row>
    <row r="90" spans="1:18" ht="12.7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R90" s="84"/>
    </row>
    <row r="91" spans="1:18" ht="12.7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R91" s="84"/>
    </row>
    <row r="92" spans="1:18" ht="12.7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R92" s="84"/>
    </row>
    <row r="93" spans="1:18" ht="12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R93" s="84"/>
    </row>
    <row r="94" spans="1:18" ht="12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R94" s="84"/>
    </row>
    <row r="95" spans="1:18" ht="12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R95" s="84"/>
    </row>
    <row r="96" spans="1:18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R96" s="84"/>
    </row>
    <row r="97" spans="1:18" ht="12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R97" s="84"/>
    </row>
    <row r="98" spans="1:18" ht="12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R98" s="84"/>
    </row>
    <row r="99" spans="1:18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R99" s="84"/>
    </row>
    <row r="100" spans="1:18" ht="12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R100" s="84"/>
    </row>
    <row r="101" spans="1:18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R101" s="84"/>
    </row>
    <row r="102" spans="1:18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R102" s="84"/>
    </row>
    <row r="103" spans="1:18" ht="12.7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R103" s="84"/>
    </row>
    <row r="104" spans="1:18" ht="12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R104" s="84"/>
    </row>
    <row r="105" spans="1:18" ht="12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R105" s="84"/>
    </row>
    <row r="106" spans="1:18" ht="12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R106" s="84"/>
    </row>
    <row r="107" spans="1:18" ht="12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R107" s="84"/>
    </row>
    <row r="108" spans="1:18" ht="12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R108" s="84"/>
    </row>
    <row r="109" spans="1:18" ht="12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R109" s="84"/>
    </row>
    <row r="110" spans="1:18" ht="12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R110" s="84"/>
    </row>
    <row r="111" spans="1:18" ht="12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R111" s="84"/>
    </row>
    <row r="112" spans="1:18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R112" s="84"/>
    </row>
    <row r="113" spans="1:18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R113" s="84"/>
    </row>
    <row r="114" spans="1:18" ht="12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Q114" s="84"/>
      <c r="R114" s="84"/>
    </row>
    <row r="115" spans="3:18" ht="12.75"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Q115" s="84"/>
      <c r="R115" s="84"/>
    </row>
    <row r="116" spans="3:18" ht="12.75"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Q116" s="84"/>
      <c r="R116" s="84"/>
    </row>
    <row r="117" spans="3:18" ht="12.75"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Q117" s="84"/>
      <c r="R117" s="84"/>
    </row>
    <row r="118" spans="3:18" ht="12.75"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Q118" s="84"/>
      <c r="R118" s="84"/>
    </row>
    <row r="119" spans="3:18" ht="12.75"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Q119" s="84"/>
      <c r="R119" s="84"/>
    </row>
    <row r="120" spans="3:18" ht="12.75"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Q120" s="84"/>
      <c r="R120" s="84"/>
    </row>
    <row r="121" spans="3:18" ht="12.75"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Q121" s="84"/>
      <c r="R121" s="84"/>
    </row>
    <row r="122" spans="3:18" ht="12.75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Q122" s="84"/>
      <c r="R122" s="84"/>
    </row>
    <row r="123" spans="3:18" ht="12.75"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Q123" s="84"/>
      <c r="R123" s="84"/>
    </row>
    <row r="124" spans="3:18" ht="12.75"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</row>
    <row r="125" spans="9:18" ht="12.75">
      <c r="I125" s="84"/>
      <c r="J125" s="84"/>
      <c r="K125" s="84"/>
      <c r="L125" s="84"/>
      <c r="M125" s="84"/>
      <c r="N125" s="84"/>
      <c r="O125" s="84"/>
      <c r="P125" s="84"/>
      <c r="Q125" s="84"/>
      <c r="R125" s="84"/>
    </row>
    <row r="126" spans="9:18" ht="12.75">
      <c r="I126" s="84"/>
      <c r="J126" s="84"/>
      <c r="K126" s="84"/>
      <c r="L126" s="84"/>
      <c r="M126" s="84"/>
      <c r="N126" s="84"/>
      <c r="O126" s="84"/>
      <c r="P126" s="84"/>
      <c r="Q126" s="84"/>
      <c r="R126" s="84"/>
    </row>
    <row r="127" spans="9:18" ht="12.75">
      <c r="I127" s="84"/>
      <c r="J127" s="84"/>
      <c r="K127" s="84"/>
      <c r="L127" s="84"/>
      <c r="M127" s="84"/>
      <c r="N127" s="84"/>
      <c r="O127" s="84"/>
      <c r="P127" s="84"/>
      <c r="Q127" s="84"/>
      <c r="R127" s="84"/>
    </row>
    <row r="128" spans="9:18" ht="12.75">
      <c r="I128" s="84"/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9:18" ht="12.75">
      <c r="I129" s="84"/>
      <c r="J129" s="84"/>
      <c r="K129" s="84"/>
      <c r="L129" s="84"/>
      <c r="M129" s="84"/>
      <c r="N129" s="84"/>
      <c r="O129" s="84"/>
      <c r="P129" s="84"/>
      <c r="Q129" s="84"/>
      <c r="R129" s="84"/>
    </row>
    <row r="130" spans="9:18" ht="12.75">
      <c r="I130" s="84"/>
      <c r="J130" s="84"/>
      <c r="K130" s="84"/>
      <c r="L130" s="84"/>
      <c r="M130" s="84"/>
      <c r="N130" s="84"/>
      <c r="O130" s="84"/>
      <c r="P130" s="84"/>
      <c r="Q130" s="84"/>
      <c r="R130" s="84"/>
    </row>
    <row r="131" spans="9:18" ht="12.75">
      <c r="I131" s="84"/>
      <c r="J131" s="84"/>
      <c r="K131" s="84"/>
      <c r="L131" s="84"/>
      <c r="M131" s="84"/>
      <c r="N131" s="84"/>
      <c r="O131" s="84"/>
      <c r="P131" s="84"/>
      <c r="Q131" s="84"/>
      <c r="R131" s="84"/>
    </row>
    <row r="132" spans="9:18" ht="12.75">
      <c r="I132" s="84"/>
      <c r="J132" s="84"/>
      <c r="K132" s="84"/>
      <c r="L132" s="84"/>
      <c r="M132" s="84"/>
      <c r="N132" s="84"/>
      <c r="O132" s="84"/>
      <c r="P132" s="84"/>
      <c r="Q132" s="84"/>
      <c r="R132" s="84"/>
    </row>
    <row r="133" spans="9:18" ht="12.75">
      <c r="I133" s="84"/>
      <c r="J133" s="84"/>
      <c r="K133" s="84"/>
      <c r="L133" s="84"/>
      <c r="M133" s="84"/>
      <c r="N133" s="84"/>
      <c r="O133" s="84"/>
      <c r="P133" s="84"/>
      <c r="Q133" s="84"/>
      <c r="R133" s="84"/>
    </row>
    <row r="134" spans="9:18" ht="12.75">
      <c r="I134" s="84"/>
      <c r="J134" s="84"/>
      <c r="K134" s="84"/>
      <c r="L134" s="84"/>
      <c r="M134" s="84"/>
      <c r="N134" s="84"/>
      <c r="O134" s="84"/>
      <c r="P134" s="84"/>
      <c r="Q134" s="84"/>
      <c r="R134" s="84"/>
    </row>
    <row r="135" spans="9:18" ht="12.75">
      <c r="I135" s="84"/>
      <c r="J135" s="84"/>
      <c r="K135" s="84"/>
      <c r="L135" s="84"/>
      <c r="M135" s="84"/>
      <c r="N135" s="84"/>
      <c r="O135" s="84"/>
      <c r="P135" s="84"/>
      <c r="Q135" s="84"/>
      <c r="R135" s="84"/>
    </row>
    <row r="136" spans="9:18" ht="12.75">
      <c r="I136" s="84"/>
      <c r="J136" s="84"/>
      <c r="K136" s="84"/>
      <c r="L136" s="84"/>
      <c r="M136" s="84"/>
      <c r="N136" s="84"/>
      <c r="O136" s="84"/>
      <c r="P136" s="84"/>
      <c r="Q136" s="84"/>
      <c r="R136" s="84"/>
    </row>
    <row r="137" spans="9:18" ht="12.75">
      <c r="I137" s="84"/>
      <c r="J137" s="84"/>
      <c r="K137" s="84"/>
      <c r="L137" s="84"/>
      <c r="M137" s="84"/>
      <c r="N137" s="84"/>
      <c r="O137" s="84"/>
      <c r="P137" s="84"/>
      <c r="Q137" s="84"/>
      <c r="R137" s="84"/>
    </row>
    <row r="138" spans="9:18" ht="12.75">
      <c r="I138" s="84"/>
      <c r="J138" s="84"/>
      <c r="K138" s="84"/>
      <c r="L138" s="84"/>
      <c r="M138" s="84"/>
      <c r="N138" s="84"/>
      <c r="O138" s="84"/>
      <c r="P138" s="84"/>
      <c r="Q138" s="84"/>
      <c r="R138" s="84"/>
    </row>
    <row r="139" spans="9:18" ht="12.75">
      <c r="I139" s="84"/>
      <c r="J139" s="84"/>
      <c r="K139" s="84"/>
      <c r="L139" s="84"/>
      <c r="M139" s="84"/>
      <c r="N139" s="84"/>
      <c r="O139" s="84"/>
      <c r="P139" s="84"/>
      <c r="Q139" s="84"/>
      <c r="R139" s="84"/>
    </row>
    <row r="140" spans="9:18" ht="12.75">
      <c r="I140" s="84"/>
      <c r="J140" s="84"/>
      <c r="K140" s="84"/>
      <c r="L140" s="84"/>
      <c r="M140" s="84"/>
      <c r="N140" s="84"/>
      <c r="O140" s="84"/>
      <c r="P140" s="84"/>
      <c r="Q140" s="84"/>
      <c r="R140" s="84"/>
    </row>
    <row r="141" spans="9:18" ht="12.75">
      <c r="I141" s="84"/>
      <c r="J141" s="84"/>
      <c r="K141" s="84"/>
      <c r="L141" s="84"/>
      <c r="M141" s="84"/>
      <c r="N141" s="84"/>
      <c r="O141" s="84"/>
      <c r="P141" s="84"/>
      <c r="Q141" s="84"/>
      <c r="R141" s="84"/>
    </row>
    <row r="142" spans="9:18" ht="12.75">
      <c r="I142" s="84"/>
      <c r="J142" s="84"/>
      <c r="K142" s="84"/>
      <c r="L142" s="84"/>
      <c r="M142" s="84"/>
      <c r="N142" s="84"/>
      <c r="O142" s="84"/>
      <c r="P142" s="84"/>
      <c r="Q142" s="84"/>
      <c r="R142" s="84"/>
    </row>
    <row r="143" spans="9:18" ht="12.75">
      <c r="I143" s="84"/>
      <c r="J143" s="84"/>
      <c r="K143" s="84"/>
      <c r="L143" s="84"/>
      <c r="M143" s="84"/>
      <c r="N143" s="84"/>
      <c r="O143" s="84"/>
      <c r="P143" s="84"/>
      <c r="Q143" s="84"/>
      <c r="R143" s="84"/>
    </row>
    <row r="144" spans="9:18" ht="12.75">
      <c r="I144" s="84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9:18" ht="12.75">
      <c r="I145" s="84"/>
      <c r="J145" s="84"/>
      <c r="K145" s="84"/>
      <c r="L145" s="84"/>
      <c r="M145" s="84"/>
      <c r="N145" s="84"/>
      <c r="O145" s="84"/>
      <c r="P145" s="84"/>
      <c r="Q145" s="84"/>
      <c r="R145" s="84"/>
    </row>
    <row r="146" spans="9:18" ht="12.75">
      <c r="I146" s="84"/>
      <c r="J146" s="84"/>
      <c r="K146" s="84"/>
      <c r="L146" s="84"/>
      <c r="M146" s="84"/>
      <c r="N146" s="84"/>
      <c r="O146" s="84"/>
      <c r="P146" s="84"/>
      <c r="Q146" s="84"/>
      <c r="R146" s="84"/>
    </row>
    <row r="147" spans="9:18" ht="12.75">
      <c r="I147" s="84"/>
      <c r="J147" s="84"/>
      <c r="K147" s="84"/>
      <c r="L147" s="84"/>
      <c r="M147" s="84"/>
      <c r="N147" s="84"/>
      <c r="O147" s="84"/>
      <c r="P147" s="84"/>
      <c r="Q147" s="84"/>
      <c r="R147" s="84"/>
    </row>
    <row r="148" spans="9:18" ht="12.75">
      <c r="I148" s="84"/>
      <c r="J148" s="84"/>
      <c r="K148" s="84"/>
      <c r="L148" s="84"/>
      <c r="M148" s="84"/>
      <c r="N148" s="84"/>
      <c r="O148" s="84"/>
      <c r="P148" s="84"/>
      <c r="Q148" s="84"/>
      <c r="R148" s="84"/>
    </row>
    <row r="149" spans="9:18" ht="12.75">
      <c r="I149" s="84"/>
      <c r="J149" s="84"/>
      <c r="K149" s="84"/>
      <c r="L149" s="84"/>
      <c r="M149" s="84"/>
      <c r="N149" s="84"/>
      <c r="O149" s="84"/>
      <c r="P149" s="84"/>
      <c r="Q149" s="84"/>
      <c r="R149" s="84"/>
    </row>
    <row r="150" spans="9:18" ht="12.75">
      <c r="I150" s="84"/>
      <c r="J150" s="84"/>
      <c r="K150" s="84"/>
      <c r="L150" s="84"/>
      <c r="M150" s="84"/>
      <c r="N150" s="84"/>
      <c r="O150" s="84"/>
      <c r="P150" s="84"/>
      <c r="Q150" s="84"/>
      <c r="R150" s="84"/>
    </row>
    <row r="151" spans="9:18" ht="12.75">
      <c r="I151" s="84"/>
      <c r="J151" s="84"/>
      <c r="K151" s="84"/>
      <c r="L151" s="84"/>
      <c r="M151" s="84"/>
      <c r="N151" s="84"/>
      <c r="O151" s="84"/>
      <c r="P151" s="84"/>
      <c r="Q151" s="84"/>
      <c r="R151" s="84"/>
    </row>
    <row r="152" spans="9:18" ht="12.75">
      <c r="I152" s="84"/>
      <c r="J152" s="84"/>
      <c r="K152" s="84"/>
      <c r="L152" s="84"/>
      <c r="M152" s="84"/>
      <c r="N152" s="84"/>
      <c r="O152" s="84"/>
      <c r="P152" s="84"/>
      <c r="Q152" s="84"/>
      <c r="R152" s="84"/>
    </row>
    <row r="153" spans="9:18" ht="12.75">
      <c r="I153" s="84"/>
      <c r="J153" s="84"/>
      <c r="K153" s="84"/>
      <c r="L153" s="84"/>
      <c r="M153" s="84"/>
      <c r="N153" s="84"/>
      <c r="O153" s="84"/>
      <c r="P153" s="84"/>
      <c r="Q153" s="84"/>
      <c r="R153" s="84"/>
    </row>
    <row r="154" spans="9:18" ht="12.75">
      <c r="I154" s="84"/>
      <c r="J154" s="84"/>
      <c r="K154" s="84"/>
      <c r="L154" s="84"/>
      <c r="M154" s="84"/>
      <c r="N154" s="84"/>
      <c r="O154" s="84"/>
      <c r="P154" s="84"/>
      <c r="Q154" s="84"/>
      <c r="R154" s="84"/>
    </row>
    <row r="155" spans="9:18" ht="12.75">
      <c r="I155" s="84"/>
      <c r="J155" s="84"/>
      <c r="K155" s="84"/>
      <c r="L155" s="84"/>
      <c r="M155" s="84"/>
      <c r="N155" s="84"/>
      <c r="O155" s="84"/>
      <c r="P155" s="84"/>
      <c r="Q155" s="84"/>
      <c r="R155" s="84"/>
    </row>
    <row r="156" spans="9:18" ht="12.75">
      <c r="I156" s="84"/>
      <c r="J156" s="84"/>
      <c r="K156" s="84"/>
      <c r="L156" s="84"/>
      <c r="M156" s="84"/>
      <c r="N156" s="84"/>
      <c r="O156" s="84"/>
      <c r="P156" s="84"/>
      <c r="Q156" s="84"/>
      <c r="R156" s="84"/>
    </row>
    <row r="157" spans="9:18" ht="12.75">
      <c r="I157" s="84"/>
      <c r="J157" s="84"/>
      <c r="K157" s="84"/>
      <c r="L157" s="84"/>
      <c r="M157" s="84"/>
      <c r="N157" s="84"/>
      <c r="O157" s="84"/>
      <c r="P157" s="84"/>
      <c r="Q157" s="84"/>
      <c r="R157" s="84"/>
    </row>
    <row r="158" spans="9:18" ht="12.75">
      <c r="I158" s="84"/>
      <c r="J158" s="84"/>
      <c r="K158" s="84"/>
      <c r="L158" s="84"/>
      <c r="M158" s="84"/>
      <c r="N158" s="84"/>
      <c r="O158" s="84"/>
      <c r="P158" s="84"/>
      <c r="Q158" s="84"/>
      <c r="R158" s="84"/>
    </row>
    <row r="159" spans="9:18" ht="12.75">
      <c r="I159" s="84"/>
      <c r="J159" s="84"/>
      <c r="K159" s="84"/>
      <c r="L159" s="84"/>
      <c r="M159" s="84"/>
      <c r="N159" s="84"/>
      <c r="O159" s="84"/>
      <c r="P159" s="84"/>
      <c r="Q159" s="84"/>
      <c r="R159" s="84"/>
    </row>
    <row r="160" spans="9:18" ht="12.75">
      <c r="I160" s="84"/>
      <c r="J160" s="84"/>
      <c r="K160" s="84"/>
      <c r="L160" s="84"/>
      <c r="M160" s="84"/>
      <c r="N160" s="84"/>
      <c r="O160" s="84"/>
      <c r="P160" s="84"/>
      <c r="Q160" s="84"/>
      <c r="R160" s="84"/>
    </row>
    <row r="161" spans="9:18" ht="12.75">
      <c r="I161" s="84"/>
      <c r="J161" s="84"/>
      <c r="K161" s="84"/>
      <c r="L161" s="84"/>
      <c r="M161" s="84"/>
      <c r="N161" s="84"/>
      <c r="O161" s="84"/>
      <c r="P161" s="84"/>
      <c r="Q161" s="84"/>
      <c r="R161" s="84"/>
    </row>
    <row r="162" spans="9:18" ht="12.75">
      <c r="I162" s="84"/>
      <c r="J162" s="84"/>
      <c r="K162" s="84"/>
      <c r="L162" s="84"/>
      <c r="M162" s="84"/>
      <c r="N162" s="84"/>
      <c r="O162" s="84"/>
      <c r="P162" s="84"/>
      <c r="Q162" s="84"/>
      <c r="R162" s="84"/>
    </row>
    <row r="163" spans="9:18" ht="12.75">
      <c r="I163" s="84"/>
      <c r="J163" s="84"/>
      <c r="K163" s="84"/>
      <c r="L163" s="84"/>
      <c r="M163" s="84"/>
      <c r="N163" s="84"/>
      <c r="O163" s="84"/>
      <c r="P163" s="84"/>
      <c r="Q163" s="84"/>
      <c r="R163" s="84"/>
    </row>
    <row r="164" spans="9:18" ht="12.75">
      <c r="I164" s="84"/>
      <c r="J164" s="84"/>
      <c r="K164" s="84"/>
      <c r="L164" s="84"/>
      <c r="M164" s="84"/>
      <c r="N164" s="84"/>
      <c r="O164" s="84"/>
      <c r="P164" s="84"/>
      <c r="Q164" s="84"/>
      <c r="R164" s="84"/>
    </row>
    <row r="165" spans="9:18" ht="12.75">
      <c r="I165" s="84"/>
      <c r="J165" s="84"/>
      <c r="K165" s="84"/>
      <c r="L165" s="84"/>
      <c r="M165" s="84"/>
      <c r="N165" s="84"/>
      <c r="O165" s="84"/>
      <c r="P165" s="84"/>
      <c r="Q165" s="84"/>
      <c r="R165" s="84"/>
    </row>
    <row r="166" spans="9:18" ht="12.75">
      <c r="I166" s="84"/>
      <c r="J166" s="84"/>
      <c r="K166" s="84"/>
      <c r="L166" s="84"/>
      <c r="M166" s="84"/>
      <c r="N166" s="84"/>
      <c r="O166" s="84"/>
      <c r="P166" s="84"/>
      <c r="Q166" s="84"/>
      <c r="R166" s="84"/>
    </row>
    <row r="167" spans="9:18" ht="12.75">
      <c r="I167" s="84"/>
      <c r="J167" s="84"/>
      <c r="K167" s="84"/>
      <c r="L167" s="84"/>
      <c r="M167" s="84"/>
      <c r="N167" s="84"/>
      <c r="O167" s="84"/>
      <c r="P167" s="84"/>
      <c r="Q167" s="84"/>
      <c r="R167" s="84"/>
    </row>
    <row r="168" spans="9:18" ht="12.75">
      <c r="I168" s="84"/>
      <c r="J168" s="84"/>
      <c r="K168" s="84"/>
      <c r="L168" s="84"/>
      <c r="M168" s="84"/>
      <c r="N168" s="84"/>
      <c r="O168" s="84"/>
      <c r="P168" s="84"/>
      <c r="Q168" s="84"/>
      <c r="R168" s="84"/>
    </row>
    <row r="169" spans="9:18" ht="12.75">
      <c r="I169" s="84"/>
      <c r="J169" s="84"/>
      <c r="K169" s="84"/>
      <c r="L169" s="84"/>
      <c r="M169" s="84"/>
      <c r="N169" s="84"/>
      <c r="O169" s="84"/>
      <c r="P169" s="84"/>
      <c r="Q169" s="84"/>
      <c r="R169" s="84"/>
    </row>
    <row r="170" spans="9:18" ht="12.75">
      <c r="I170" s="84"/>
      <c r="J170" s="84"/>
      <c r="K170" s="84"/>
      <c r="L170" s="84"/>
      <c r="M170" s="84"/>
      <c r="N170" s="84"/>
      <c r="O170" s="84"/>
      <c r="P170" s="84"/>
      <c r="Q170" s="84"/>
      <c r="R170" s="84"/>
    </row>
    <row r="171" spans="9:18" ht="12.75">
      <c r="I171" s="84"/>
      <c r="J171" s="84"/>
      <c r="K171" s="84"/>
      <c r="L171" s="84"/>
      <c r="M171" s="84"/>
      <c r="N171" s="84"/>
      <c r="O171" s="84"/>
      <c r="P171" s="84"/>
      <c r="Q171" s="84"/>
      <c r="R171" s="84"/>
    </row>
    <row r="172" spans="9:18" ht="12.75">
      <c r="I172" s="84"/>
      <c r="J172" s="84"/>
      <c r="K172" s="84"/>
      <c r="L172" s="84"/>
      <c r="M172" s="84"/>
      <c r="N172" s="84"/>
      <c r="O172" s="84"/>
      <c r="P172" s="84"/>
      <c r="Q172" s="84"/>
      <c r="R172" s="84"/>
    </row>
    <row r="173" spans="9:18" ht="12.75">
      <c r="I173" s="84"/>
      <c r="J173" s="84"/>
      <c r="K173" s="84"/>
      <c r="L173" s="84"/>
      <c r="M173" s="84"/>
      <c r="N173" s="84"/>
      <c r="O173" s="84"/>
      <c r="P173" s="84"/>
      <c r="Q173" s="84"/>
      <c r="R173" s="84"/>
    </row>
    <row r="174" spans="9:18" ht="12.75">
      <c r="I174" s="84"/>
      <c r="J174" s="84"/>
      <c r="K174" s="84"/>
      <c r="L174" s="84"/>
      <c r="M174" s="84"/>
      <c r="N174" s="84"/>
      <c r="O174" s="84"/>
      <c r="P174" s="84"/>
      <c r="Q174" s="84"/>
      <c r="R174" s="84"/>
    </row>
    <row r="175" spans="9:18" ht="12.75">
      <c r="I175" s="84"/>
      <c r="J175" s="84"/>
      <c r="K175" s="84"/>
      <c r="L175" s="84"/>
      <c r="M175" s="84"/>
      <c r="N175" s="84"/>
      <c r="O175" s="84"/>
      <c r="P175" s="84"/>
      <c r="Q175" s="84"/>
      <c r="R175" s="84"/>
    </row>
    <row r="176" spans="9:18" ht="12.75">
      <c r="I176" s="84"/>
      <c r="J176" s="84"/>
      <c r="K176" s="84"/>
      <c r="L176" s="84"/>
      <c r="M176" s="84"/>
      <c r="N176" s="84"/>
      <c r="O176" s="84"/>
      <c r="P176" s="84"/>
      <c r="Q176" s="84"/>
      <c r="R176" s="84"/>
    </row>
    <row r="177" spans="9:18" ht="12.75">
      <c r="I177" s="84"/>
      <c r="J177" s="84"/>
      <c r="K177" s="84"/>
      <c r="L177" s="84"/>
      <c r="M177" s="84"/>
      <c r="N177" s="84"/>
      <c r="O177" s="84"/>
      <c r="P177" s="84"/>
      <c r="Q177" s="84"/>
      <c r="R177" s="84"/>
    </row>
    <row r="178" spans="9:18" ht="12.75">
      <c r="I178" s="84"/>
      <c r="J178" s="84"/>
      <c r="K178" s="84"/>
      <c r="L178" s="84"/>
      <c r="M178" s="84"/>
      <c r="N178" s="84"/>
      <c r="O178" s="84"/>
      <c r="P178" s="84"/>
      <c r="Q178" s="84"/>
      <c r="R178" s="84"/>
    </row>
    <row r="179" spans="9:18" ht="12.75">
      <c r="I179" s="84"/>
      <c r="J179" s="84"/>
      <c r="K179" s="84"/>
      <c r="L179" s="84"/>
      <c r="M179" s="84"/>
      <c r="N179" s="84"/>
      <c r="O179" s="84"/>
      <c r="P179" s="84"/>
      <c r="Q179" s="84"/>
      <c r="R179" s="84"/>
    </row>
    <row r="180" spans="9:18" ht="12.75">
      <c r="I180" s="84"/>
      <c r="J180" s="84"/>
      <c r="K180" s="84"/>
      <c r="L180" s="84"/>
      <c r="M180" s="84"/>
      <c r="N180" s="84"/>
      <c r="O180" s="84"/>
      <c r="P180" s="84"/>
      <c r="Q180" s="84"/>
      <c r="R180" s="84"/>
    </row>
    <row r="181" spans="9:18" ht="12.75">
      <c r="I181" s="84"/>
      <c r="J181" s="84"/>
      <c r="K181" s="84"/>
      <c r="L181" s="84"/>
      <c r="M181" s="84"/>
      <c r="N181" s="84"/>
      <c r="O181" s="84"/>
      <c r="P181" s="84"/>
      <c r="Q181" s="84"/>
      <c r="R181" s="84"/>
    </row>
    <row r="182" spans="9:18" ht="12.75">
      <c r="I182" s="84"/>
      <c r="J182" s="84"/>
      <c r="K182" s="84"/>
      <c r="L182" s="84"/>
      <c r="M182" s="84"/>
      <c r="N182" s="84"/>
      <c r="O182" s="84"/>
      <c r="P182" s="84"/>
      <c r="Q182" s="84"/>
      <c r="R182" s="84"/>
    </row>
    <row r="183" spans="9:18" ht="12.75">
      <c r="I183" s="84"/>
      <c r="J183" s="84"/>
      <c r="K183" s="84"/>
      <c r="L183" s="84"/>
      <c r="M183" s="84"/>
      <c r="N183" s="84"/>
      <c r="O183" s="84"/>
      <c r="P183" s="84"/>
      <c r="Q183" s="84"/>
      <c r="R183" s="84"/>
    </row>
    <row r="184" spans="9:18" ht="12.75">
      <c r="I184" s="84"/>
      <c r="J184" s="84"/>
      <c r="K184" s="84"/>
      <c r="L184" s="84"/>
      <c r="M184" s="84"/>
      <c r="N184" s="84"/>
      <c r="O184" s="84"/>
      <c r="P184" s="84"/>
      <c r="Q184" s="84"/>
      <c r="R184" s="84"/>
    </row>
    <row r="185" spans="9:18" ht="12.75">
      <c r="I185" s="84"/>
      <c r="J185" s="84"/>
      <c r="K185" s="84"/>
      <c r="L185" s="84"/>
      <c r="M185" s="84"/>
      <c r="N185" s="84"/>
      <c r="O185" s="84"/>
      <c r="P185" s="84"/>
      <c r="Q185" s="84"/>
      <c r="R185" s="84"/>
    </row>
    <row r="186" spans="9:18" ht="12.75">
      <c r="I186" s="84"/>
      <c r="J186" s="84"/>
      <c r="K186" s="84"/>
      <c r="L186" s="84"/>
      <c r="M186" s="84"/>
      <c r="N186" s="84"/>
      <c r="O186" s="84"/>
      <c r="P186" s="84"/>
      <c r="Q186" s="84"/>
      <c r="R186" s="84"/>
    </row>
    <row r="187" spans="9:18" ht="12.75">
      <c r="I187" s="84"/>
      <c r="J187" s="84"/>
      <c r="K187" s="84"/>
      <c r="L187" s="84"/>
      <c r="M187" s="84"/>
      <c r="N187" s="84"/>
      <c r="O187" s="84"/>
      <c r="P187" s="84"/>
      <c r="Q187" s="84"/>
      <c r="R187" s="84"/>
    </row>
    <row r="188" spans="9:18" ht="12.75">
      <c r="I188" s="84"/>
      <c r="J188" s="84"/>
      <c r="K188" s="84"/>
      <c r="L188" s="84"/>
      <c r="M188" s="84"/>
      <c r="N188" s="84"/>
      <c r="O188" s="84"/>
      <c r="P188" s="84"/>
      <c r="Q188" s="84"/>
      <c r="R188" s="84"/>
    </row>
    <row r="189" spans="9:18" ht="12.75">
      <c r="I189" s="84"/>
      <c r="J189" s="84"/>
      <c r="K189" s="84"/>
      <c r="L189" s="84"/>
      <c r="M189" s="84"/>
      <c r="N189" s="84"/>
      <c r="O189" s="84"/>
      <c r="P189" s="84"/>
      <c r="Q189" s="84"/>
      <c r="R189" s="84"/>
    </row>
    <row r="190" spans="9:18" ht="12.75">
      <c r="I190" s="84"/>
      <c r="J190" s="84"/>
      <c r="K190" s="84"/>
      <c r="L190" s="84"/>
      <c r="M190" s="84"/>
      <c r="N190" s="84"/>
      <c r="O190" s="84"/>
      <c r="P190" s="84"/>
      <c r="Q190" s="84"/>
      <c r="R190" s="84"/>
    </row>
    <row r="191" spans="9:18" ht="12.75">
      <c r="I191" s="84"/>
      <c r="J191" s="84"/>
      <c r="K191" s="84"/>
      <c r="L191" s="84"/>
      <c r="M191" s="84"/>
      <c r="N191" s="84"/>
      <c r="O191" s="84"/>
      <c r="P191" s="84"/>
      <c r="Q191" s="84"/>
      <c r="R191" s="84"/>
    </row>
    <row r="192" spans="9:18" ht="12.75">
      <c r="I192" s="84"/>
      <c r="J192" s="84"/>
      <c r="K192" s="84"/>
      <c r="L192" s="84"/>
      <c r="M192" s="84"/>
      <c r="N192" s="84"/>
      <c r="O192" s="84"/>
      <c r="P192" s="84"/>
      <c r="Q192" s="84"/>
      <c r="R192" s="84"/>
    </row>
    <row r="193" spans="9:18" ht="12.75">
      <c r="I193" s="84"/>
      <c r="J193" s="84"/>
      <c r="K193" s="84"/>
      <c r="L193" s="84"/>
      <c r="M193" s="84"/>
      <c r="N193" s="84"/>
      <c r="O193" s="84"/>
      <c r="P193" s="84"/>
      <c r="Q193" s="84"/>
      <c r="R193" s="84"/>
    </row>
    <row r="194" spans="9:18" ht="12.75">
      <c r="I194" s="84"/>
      <c r="J194" s="84"/>
      <c r="K194" s="84"/>
      <c r="L194" s="84"/>
      <c r="M194" s="84"/>
      <c r="N194" s="84"/>
      <c r="O194" s="84"/>
      <c r="P194" s="84"/>
      <c r="Q194" s="84"/>
      <c r="R194" s="84"/>
    </row>
    <row r="195" spans="9:18" ht="12.75">
      <c r="I195" s="84"/>
      <c r="J195" s="84"/>
      <c r="K195" s="84"/>
      <c r="L195" s="84"/>
      <c r="M195" s="84"/>
      <c r="N195" s="84"/>
      <c r="O195" s="84"/>
      <c r="P195" s="84"/>
      <c r="Q195" s="84"/>
      <c r="R195" s="84"/>
    </row>
    <row r="196" spans="9:18" ht="12.75">
      <c r="I196" s="84"/>
      <c r="J196" s="84"/>
      <c r="K196" s="84"/>
      <c r="L196" s="84"/>
      <c r="M196" s="84"/>
      <c r="N196" s="84"/>
      <c r="O196" s="84"/>
      <c r="P196" s="84"/>
      <c r="Q196" s="84"/>
      <c r="R196" s="84"/>
    </row>
    <row r="197" spans="9:18" ht="12.75">
      <c r="I197" s="84"/>
      <c r="J197" s="84"/>
      <c r="K197" s="84"/>
      <c r="L197" s="84"/>
      <c r="M197" s="84"/>
      <c r="N197" s="84"/>
      <c r="O197" s="84"/>
      <c r="P197" s="84"/>
      <c r="Q197" s="84"/>
      <c r="R197" s="84"/>
    </row>
    <row r="198" spans="9:18" ht="12.75">
      <c r="I198" s="84"/>
      <c r="J198" s="84"/>
      <c r="K198" s="84"/>
      <c r="L198" s="84"/>
      <c r="M198" s="84"/>
      <c r="N198" s="84"/>
      <c r="O198" s="84"/>
      <c r="P198" s="84"/>
      <c r="Q198" s="84"/>
      <c r="R198" s="84"/>
    </row>
    <row r="199" spans="9:18" ht="12.75">
      <c r="I199" s="84"/>
      <c r="J199" s="84"/>
      <c r="K199" s="84"/>
      <c r="L199" s="84"/>
      <c r="M199" s="84"/>
      <c r="N199" s="84"/>
      <c r="O199" s="84"/>
      <c r="P199" s="84"/>
      <c r="Q199" s="84"/>
      <c r="R199" s="84"/>
    </row>
    <row r="200" spans="9:18" ht="12.75">
      <c r="I200" s="84"/>
      <c r="J200" s="84"/>
      <c r="K200" s="84"/>
      <c r="L200" s="84"/>
      <c r="M200" s="84"/>
      <c r="N200" s="84"/>
      <c r="O200" s="84"/>
      <c r="P200" s="84"/>
      <c r="Q200" s="84"/>
      <c r="R200" s="84"/>
    </row>
    <row r="201" spans="9:18" ht="12.75">
      <c r="I201" s="84"/>
      <c r="J201" s="84"/>
      <c r="K201" s="84"/>
      <c r="L201" s="84"/>
      <c r="M201" s="84"/>
      <c r="N201" s="84"/>
      <c r="O201" s="84"/>
      <c r="P201" s="84"/>
      <c r="Q201" s="84"/>
      <c r="R201" s="84"/>
    </row>
    <row r="202" spans="9:18" ht="12.75">
      <c r="I202" s="84"/>
      <c r="J202" s="84"/>
      <c r="K202" s="84"/>
      <c r="L202" s="84"/>
      <c r="M202" s="84"/>
      <c r="N202" s="84"/>
      <c r="O202" s="84"/>
      <c r="P202" s="84"/>
      <c r="Q202" s="84"/>
      <c r="R202" s="84"/>
    </row>
    <row r="203" spans="9:18" ht="12.75">
      <c r="I203" s="84"/>
      <c r="J203" s="84"/>
      <c r="K203" s="84"/>
      <c r="L203" s="84"/>
      <c r="M203" s="84"/>
      <c r="N203" s="84"/>
      <c r="O203" s="84"/>
      <c r="P203" s="84"/>
      <c r="Q203" s="84"/>
      <c r="R203" s="84"/>
    </row>
    <row r="204" spans="9:18" ht="12.75">
      <c r="I204" s="84"/>
      <c r="J204" s="84"/>
      <c r="K204" s="84"/>
      <c r="L204" s="84"/>
      <c r="M204" s="84"/>
      <c r="N204" s="84"/>
      <c r="O204" s="84"/>
      <c r="P204" s="84"/>
      <c r="Q204" s="84"/>
      <c r="R204" s="84"/>
    </row>
    <row r="205" spans="9:18" ht="12.75">
      <c r="I205" s="84"/>
      <c r="J205" s="84"/>
      <c r="K205" s="84"/>
      <c r="L205" s="84"/>
      <c r="M205" s="84"/>
      <c r="N205" s="84"/>
      <c r="O205" s="84"/>
      <c r="P205" s="84"/>
      <c r="Q205" s="84"/>
      <c r="R205" s="84"/>
    </row>
    <row r="206" spans="9:18" ht="12.75">
      <c r="I206" s="84"/>
      <c r="J206" s="84"/>
      <c r="K206" s="84"/>
      <c r="L206" s="84"/>
      <c r="M206" s="84"/>
      <c r="N206" s="84"/>
      <c r="O206" s="84"/>
      <c r="P206" s="84"/>
      <c r="Q206" s="84"/>
      <c r="R206" s="84"/>
    </row>
    <row r="207" spans="9:18" ht="12.75">
      <c r="I207" s="84"/>
      <c r="J207" s="84"/>
      <c r="K207" s="84"/>
      <c r="L207" s="84"/>
      <c r="M207" s="84"/>
      <c r="N207" s="84"/>
      <c r="O207" s="84"/>
      <c r="P207" s="84"/>
      <c r="Q207" s="84"/>
      <c r="R207" s="84"/>
    </row>
    <row r="208" spans="9:18" ht="12.75">
      <c r="I208" s="84"/>
      <c r="J208" s="84"/>
      <c r="K208" s="84"/>
      <c r="L208" s="84"/>
      <c r="M208" s="84"/>
      <c r="N208" s="84"/>
      <c r="O208" s="84"/>
      <c r="P208" s="84"/>
      <c r="Q208" s="84"/>
      <c r="R208" s="84"/>
    </row>
    <row r="209" spans="9:18" ht="12.75">
      <c r="I209" s="84"/>
      <c r="J209" s="84"/>
      <c r="K209" s="84"/>
      <c r="L209" s="84"/>
      <c r="M209" s="84"/>
      <c r="N209" s="84"/>
      <c r="O209" s="84"/>
      <c r="P209" s="84"/>
      <c r="Q209" s="84"/>
      <c r="R209" s="84"/>
    </row>
    <row r="210" spans="9:18" ht="12.75">
      <c r="I210" s="84"/>
      <c r="J210" s="84"/>
      <c r="K210" s="84"/>
      <c r="L210" s="84"/>
      <c r="M210" s="84"/>
      <c r="N210" s="84"/>
      <c r="O210" s="84"/>
      <c r="P210" s="84"/>
      <c r="Q210" s="84"/>
      <c r="R210" s="84"/>
    </row>
    <row r="211" spans="9:18" ht="12.75">
      <c r="I211" s="84"/>
      <c r="J211" s="84"/>
      <c r="K211" s="84"/>
      <c r="L211" s="84"/>
      <c r="M211" s="84"/>
      <c r="N211" s="84"/>
      <c r="O211" s="84"/>
      <c r="P211" s="84"/>
      <c r="Q211" s="84"/>
      <c r="R211" s="84"/>
    </row>
    <row r="212" spans="9:18" ht="12.75">
      <c r="I212" s="84"/>
      <c r="J212" s="84"/>
      <c r="K212" s="84"/>
      <c r="L212" s="84"/>
      <c r="M212" s="84"/>
      <c r="N212" s="84"/>
      <c r="O212" s="84"/>
      <c r="P212" s="84"/>
      <c r="Q212" s="84"/>
      <c r="R212" s="84"/>
    </row>
    <row r="213" spans="9:18" ht="12.75">
      <c r="I213" s="84"/>
      <c r="J213" s="84"/>
      <c r="K213" s="84"/>
      <c r="L213" s="84"/>
      <c r="M213" s="84"/>
      <c r="N213" s="84"/>
      <c r="O213" s="84"/>
      <c r="P213" s="84"/>
      <c r="Q213" s="84"/>
      <c r="R213" s="84"/>
    </row>
    <row r="214" spans="9:18" ht="12.75">
      <c r="I214" s="84"/>
      <c r="J214" s="84"/>
      <c r="K214" s="84"/>
      <c r="L214" s="84"/>
      <c r="M214" s="84"/>
      <c r="N214" s="84"/>
      <c r="O214" s="84"/>
      <c r="P214" s="84"/>
      <c r="Q214" s="84"/>
      <c r="R214" s="84"/>
    </row>
    <row r="215" spans="9:18" ht="12.75">
      <c r="I215" s="84"/>
      <c r="J215" s="84"/>
      <c r="K215" s="84"/>
      <c r="L215" s="84"/>
      <c r="M215" s="84"/>
      <c r="N215" s="84"/>
      <c r="O215" s="84"/>
      <c r="P215" s="84"/>
      <c r="Q215" s="84"/>
      <c r="R215" s="84"/>
    </row>
    <row r="216" spans="9:18" ht="12.75">
      <c r="I216" s="84"/>
      <c r="J216" s="84"/>
      <c r="K216" s="84"/>
      <c r="L216" s="84"/>
      <c r="M216" s="84"/>
      <c r="N216" s="84"/>
      <c r="O216" s="84"/>
      <c r="P216" s="84"/>
      <c r="Q216" s="84"/>
      <c r="R216" s="84"/>
    </row>
    <row r="217" spans="9:18" ht="12.75">
      <c r="I217" s="84"/>
      <c r="J217" s="84"/>
      <c r="K217" s="84"/>
      <c r="L217" s="84"/>
      <c r="M217" s="84"/>
      <c r="N217" s="84"/>
      <c r="O217" s="84"/>
      <c r="P217" s="84"/>
      <c r="Q217" s="84"/>
      <c r="R217" s="84"/>
    </row>
    <row r="218" spans="9:18" ht="12.75">
      <c r="I218" s="84"/>
      <c r="J218" s="84"/>
      <c r="K218" s="84"/>
      <c r="L218" s="84"/>
      <c r="M218" s="84"/>
      <c r="N218" s="84"/>
      <c r="O218" s="84"/>
      <c r="P218" s="84"/>
      <c r="Q218" s="84"/>
      <c r="R218" s="84"/>
    </row>
    <row r="219" spans="9:18" ht="12.75">
      <c r="I219" s="84"/>
      <c r="J219" s="84"/>
      <c r="K219" s="84"/>
      <c r="L219" s="84"/>
      <c r="M219" s="84"/>
      <c r="N219" s="84"/>
      <c r="O219" s="84"/>
      <c r="P219" s="84"/>
      <c r="Q219" s="84"/>
      <c r="R219" s="84"/>
    </row>
    <row r="220" spans="9:18" ht="12.75">
      <c r="I220" s="84"/>
      <c r="J220" s="84"/>
      <c r="K220" s="84"/>
      <c r="L220" s="84"/>
      <c r="M220" s="84"/>
      <c r="N220" s="84"/>
      <c r="O220" s="84"/>
      <c r="P220" s="84"/>
      <c r="Q220" s="84"/>
      <c r="R220" s="84"/>
    </row>
    <row r="221" spans="9:18" ht="12.75">
      <c r="I221" s="84"/>
      <c r="J221" s="84"/>
      <c r="K221" s="84"/>
      <c r="L221" s="84"/>
      <c r="M221" s="84"/>
      <c r="N221" s="84"/>
      <c r="O221" s="84"/>
      <c r="P221" s="84"/>
      <c r="Q221" s="84"/>
      <c r="R221" s="84"/>
    </row>
    <row r="222" spans="9:18" ht="12.75">
      <c r="I222" s="84"/>
      <c r="J222" s="84"/>
      <c r="K222" s="84"/>
      <c r="L222" s="84"/>
      <c r="M222" s="84"/>
      <c r="N222" s="84"/>
      <c r="O222" s="84"/>
      <c r="P222" s="84"/>
      <c r="Q222" s="84"/>
      <c r="R222" s="84"/>
    </row>
    <row r="223" spans="9:18" ht="12.75">
      <c r="I223" s="84"/>
      <c r="J223" s="84"/>
      <c r="K223" s="84"/>
      <c r="L223" s="84"/>
      <c r="M223" s="84"/>
      <c r="N223" s="84"/>
      <c r="O223" s="84"/>
      <c r="P223" s="84"/>
      <c r="Q223" s="84"/>
      <c r="R223" s="84"/>
    </row>
    <row r="224" spans="9:18" ht="12.75">
      <c r="I224" s="84"/>
      <c r="J224" s="84"/>
      <c r="K224" s="84"/>
      <c r="L224" s="84"/>
      <c r="M224" s="84"/>
      <c r="N224" s="84"/>
      <c r="O224" s="84"/>
      <c r="P224" s="84"/>
      <c r="Q224" s="84"/>
      <c r="R224" s="84"/>
    </row>
    <row r="225" spans="9:16" ht="12.75">
      <c r="I225" s="84"/>
      <c r="J225" s="84"/>
      <c r="K225" s="84"/>
      <c r="L225" s="84"/>
      <c r="M225" s="84"/>
      <c r="N225" s="84"/>
      <c r="O225" s="84"/>
      <c r="P225" s="84"/>
    </row>
    <row r="226" spans="9:16" ht="12.75">
      <c r="I226" s="84"/>
      <c r="J226" s="84"/>
      <c r="K226" s="84"/>
      <c r="L226" s="84"/>
      <c r="M226" s="84"/>
      <c r="N226" s="84"/>
      <c r="O226" s="84"/>
      <c r="P226" s="84"/>
    </row>
    <row r="227" spans="9:16" ht="12.75">
      <c r="I227" s="84"/>
      <c r="J227" s="84"/>
      <c r="K227" s="84"/>
      <c r="L227" s="84"/>
      <c r="M227" s="84"/>
      <c r="N227" s="84"/>
      <c r="O227" s="84"/>
      <c r="P227" s="84"/>
    </row>
    <row r="228" spans="9:16" ht="12.75">
      <c r="I228" s="84"/>
      <c r="J228" s="84"/>
      <c r="K228" s="84"/>
      <c r="L228" s="84"/>
      <c r="M228" s="84"/>
      <c r="N228" s="84"/>
      <c r="O228" s="84"/>
      <c r="P228" s="84"/>
    </row>
    <row r="229" spans="9:16" ht="12.75">
      <c r="I229" s="84"/>
      <c r="J229" s="84"/>
      <c r="K229" s="84"/>
      <c r="L229" s="84"/>
      <c r="M229" s="84"/>
      <c r="N229" s="84"/>
      <c r="O229" s="84"/>
      <c r="P229" s="84"/>
    </row>
    <row r="230" spans="9:16" ht="12.75">
      <c r="I230" s="84"/>
      <c r="J230" s="84"/>
      <c r="K230" s="84"/>
      <c r="L230" s="84"/>
      <c r="M230" s="84"/>
      <c r="N230" s="84"/>
      <c r="O230" s="84"/>
      <c r="P230" s="84"/>
    </row>
    <row r="231" spans="9:16" ht="12.75">
      <c r="I231" s="84"/>
      <c r="J231" s="84"/>
      <c r="K231" s="84"/>
      <c r="L231" s="84"/>
      <c r="M231" s="84"/>
      <c r="N231" s="84"/>
      <c r="O231" s="84"/>
      <c r="P231" s="84"/>
    </row>
    <row r="232" spans="9:16" ht="12.75">
      <c r="I232" s="84"/>
      <c r="J232" s="84"/>
      <c r="K232" s="84"/>
      <c r="L232" s="84"/>
      <c r="M232" s="84"/>
      <c r="N232" s="84"/>
      <c r="O232" s="84"/>
      <c r="P232" s="84"/>
    </row>
    <row r="233" spans="9:16" ht="12.75">
      <c r="I233" s="84"/>
      <c r="J233" s="84"/>
      <c r="K233" s="84"/>
      <c r="L233" s="84"/>
      <c r="M233" s="84"/>
      <c r="N233" s="84"/>
      <c r="O233" s="84"/>
      <c r="P233" s="84"/>
    </row>
    <row r="234" spans="9:16" ht="12.75">
      <c r="I234" s="84"/>
      <c r="J234" s="84"/>
      <c r="K234" s="84"/>
      <c r="L234" s="84"/>
      <c r="M234" s="84"/>
      <c r="N234" s="84"/>
      <c r="O234" s="84"/>
      <c r="P234" s="84"/>
    </row>
  </sheetData>
  <sheetProtection/>
  <mergeCells count="15">
    <mergeCell ref="K46:K47"/>
    <mergeCell ref="L46:L47"/>
    <mergeCell ref="M45:M47"/>
    <mergeCell ref="O44:O47"/>
    <mergeCell ref="P44:P47"/>
    <mergeCell ref="A6:B8"/>
    <mergeCell ref="C6:D8"/>
    <mergeCell ref="G8:H8"/>
    <mergeCell ref="M7:N8"/>
    <mergeCell ref="A44:B47"/>
    <mergeCell ref="O6:P8"/>
    <mergeCell ref="C46:C47"/>
    <mergeCell ref="I46:I47"/>
    <mergeCell ref="N44:N47"/>
    <mergeCell ref="J46:J47"/>
  </mergeCells>
  <printOptions horizontalCentered="1"/>
  <pageMargins left="0.19" right="0.19" top="0.54" bottom="0.53" header="0.27" footer="0.2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4"/>
  <sheetViews>
    <sheetView showGridLines="0" zoomScalePageLayoutView="0" workbookViewId="0" topLeftCell="A3">
      <selection activeCell="S27" sqref="S27"/>
    </sheetView>
  </sheetViews>
  <sheetFormatPr defaultColWidth="11.421875" defaultRowHeight="13.5"/>
  <cols>
    <col min="1" max="1" width="6.421875" style="8" customWidth="1"/>
    <col min="2" max="2" width="7.421875" style="8" customWidth="1"/>
    <col min="3" max="3" width="9.00390625" style="8" customWidth="1"/>
    <col min="4" max="4" width="10.28125" style="8" customWidth="1"/>
    <col min="5" max="5" width="9.7109375" style="8" customWidth="1"/>
    <col min="6" max="7" width="11.00390625" style="8" customWidth="1"/>
    <col min="8" max="8" width="10.8515625" style="8" customWidth="1"/>
    <col min="9" max="9" width="9.57421875" style="8" customWidth="1"/>
    <col min="10" max="10" width="11.28125" style="8" customWidth="1"/>
    <col min="11" max="11" width="9.421875" style="8" customWidth="1"/>
    <col min="12" max="12" width="9.57421875" style="8" customWidth="1"/>
    <col min="13" max="13" width="9.8515625" style="8" customWidth="1"/>
    <col min="14" max="14" width="8.8515625" style="8" customWidth="1"/>
    <col min="15" max="15" width="9.421875" style="8" customWidth="1"/>
    <col min="16" max="16" width="10.421875" style="8" customWidth="1"/>
    <col min="17" max="17" width="10.57421875" style="8" customWidth="1"/>
    <col min="18" max="18" width="11.421875" style="8" customWidth="1"/>
    <col min="19" max="19" width="12.00390625" style="8" bestFit="1" customWidth="1"/>
    <col min="20" max="16384" width="11.421875" style="8" customWidth="1"/>
  </cols>
  <sheetData>
    <row r="2" spans="1:17" ht="20.25" customHeight="1">
      <c r="A2" s="131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5" ht="16.5" thickBot="1">
      <c r="A3" s="7" t="str">
        <f>+AIBE!$A$3</f>
        <v>ZONE BEAC</v>
      </c>
      <c r="B3" s="7"/>
      <c r="C3" s="7"/>
      <c r="D3" s="7"/>
      <c r="O3" s="9" t="s">
        <v>66</v>
      </c>
    </row>
    <row r="4" spans="1:17" s="40" customFormat="1" ht="15.75" customHeight="1">
      <c r="A4" s="226" t="s">
        <v>30</v>
      </c>
      <c r="B4" s="255"/>
      <c r="C4" s="46" t="s">
        <v>67</v>
      </c>
      <c r="D4" s="47"/>
      <c r="E4" s="47"/>
      <c r="F4" s="47"/>
      <c r="G4" s="47"/>
      <c r="H4" s="48"/>
      <c r="I4" s="234" t="s">
        <v>127</v>
      </c>
      <c r="J4" s="247" t="s">
        <v>167</v>
      </c>
      <c r="K4" s="293"/>
      <c r="L4" s="293"/>
      <c r="M4" s="294"/>
      <c r="N4" s="247" t="s">
        <v>168</v>
      </c>
      <c r="O4" s="293"/>
      <c r="P4" s="294"/>
      <c r="Q4" s="224" t="s">
        <v>129</v>
      </c>
    </row>
    <row r="5" spans="1:17" s="40" customFormat="1" ht="57" customHeight="1">
      <c r="A5" s="289"/>
      <c r="B5" s="290"/>
      <c r="C5" s="134" t="s">
        <v>68</v>
      </c>
      <c r="D5" s="134" t="s">
        <v>69</v>
      </c>
      <c r="E5" s="134" t="s">
        <v>70</v>
      </c>
      <c r="F5" s="134" t="s">
        <v>126</v>
      </c>
      <c r="G5" s="134" t="s">
        <v>71</v>
      </c>
      <c r="H5" s="134" t="s">
        <v>8</v>
      </c>
      <c r="I5" s="291"/>
      <c r="J5" s="134" t="s">
        <v>72</v>
      </c>
      <c r="K5" s="134" t="s">
        <v>128</v>
      </c>
      <c r="L5" s="134" t="s">
        <v>71</v>
      </c>
      <c r="M5" s="134" t="s">
        <v>8</v>
      </c>
      <c r="N5" s="134" t="s">
        <v>73</v>
      </c>
      <c r="O5" s="135" t="s">
        <v>71</v>
      </c>
      <c r="P5" s="135" t="s">
        <v>8</v>
      </c>
      <c r="Q5" s="292"/>
    </row>
    <row r="6" spans="1:18" ht="15" customHeight="1">
      <c r="A6" s="137"/>
      <c r="B6" s="138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41"/>
    </row>
    <row r="7" spans="1:21" ht="15" customHeight="1">
      <c r="A7" s="22">
        <f>+'[2]BULLETIN'!B$83</f>
        <v>2014</v>
      </c>
      <c r="B7" s="27"/>
      <c r="C7" s="24">
        <f>+'[2]BULLETIN'!C$249</f>
        <v>116297</v>
      </c>
      <c r="D7" s="24">
        <f>+'[2]BULLETIN'!D$249</f>
        <v>189161</v>
      </c>
      <c r="E7" s="24">
        <f>+'[2]BULLETIN'!E$249</f>
        <v>8097</v>
      </c>
      <c r="F7" s="24">
        <f>+'[2]BULLETIN'!F$249</f>
        <v>3847595</v>
      </c>
      <c r="G7" s="24">
        <f>+'[2]BULLETIN'!G$249</f>
        <v>4226321</v>
      </c>
      <c r="H7" s="24">
        <f>+'[2]BULLETIN'!I$249</f>
        <v>8387471</v>
      </c>
      <c r="I7" s="24">
        <f>+'[2]BULLETIN'!J$249</f>
        <v>673041</v>
      </c>
      <c r="J7" s="24">
        <f>+'[2]BULLETIN'!K$249</f>
        <v>155555</v>
      </c>
      <c r="K7" s="24">
        <f>+'[2]BULLETIN'!M$249</f>
        <v>0</v>
      </c>
      <c r="L7" s="24">
        <f>+'[2]BULLETIN'!N$249</f>
        <v>541583</v>
      </c>
      <c r="M7" s="24">
        <f>+'[2]BULLETIN'!O$249</f>
        <v>697138</v>
      </c>
      <c r="N7" s="24">
        <f>+'[2]BULLETIN'!P$249</f>
        <v>4944</v>
      </c>
      <c r="O7" s="24">
        <f>+'[2]BULLETIN'!Q$249</f>
        <v>479571</v>
      </c>
      <c r="P7" s="24">
        <f>+'[2]BULLETIN'!R$249</f>
        <v>484515</v>
      </c>
      <c r="Q7" s="25">
        <f>+'[2]BULLETIN'!S$249</f>
        <v>7878859</v>
      </c>
      <c r="R7" s="196">
        <f>+H7-SUM(C7:G7)</f>
        <v>0</v>
      </c>
      <c r="S7" s="197">
        <f>+M7-(J7+K7+L7)</f>
        <v>0</v>
      </c>
      <c r="T7" s="197">
        <f>+P7-(N7+O7)</f>
        <v>0</v>
      </c>
      <c r="U7" s="197">
        <f>+H7+I7-(M7+P7)-Q7</f>
        <v>0</v>
      </c>
    </row>
    <row r="8" spans="1:21" ht="15" customHeight="1">
      <c r="A8" s="22">
        <f>+'[1]BULLETIN'!B$83</f>
        <v>2015</v>
      </c>
      <c r="B8" s="27"/>
      <c r="C8" s="24">
        <f>+'[1]BULLETIN'!C$249</f>
        <v>129210</v>
      </c>
      <c r="D8" s="24">
        <f>+'[1]BULLETIN'!D$249</f>
        <v>200057</v>
      </c>
      <c r="E8" s="24">
        <f>+'[1]BULLETIN'!E$249</f>
        <v>9095</v>
      </c>
      <c r="F8" s="24">
        <f>+'[1]BULLETIN'!F$249</f>
        <v>3288317</v>
      </c>
      <c r="G8" s="24">
        <f>+'[1]BULLETIN'!G$249</f>
        <v>2611600</v>
      </c>
      <c r="H8" s="24">
        <f>+'[1]BULLETIN'!I$249</f>
        <v>6238279</v>
      </c>
      <c r="I8" s="24">
        <f>+'[1]BULLETIN'!J$249</f>
        <v>735487</v>
      </c>
      <c r="J8" s="24">
        <f>+'[1]BULLETIN'!K$249</f>
        <v>173793</v>
      </c>
      <c r="K8" s="24">
        <f>+'[1]BULLETIN'!M$249</f>
        <v>0</v>
      </c>
      <c r="L8" s="24">
        <f>+'[1]BULLETIN'!N$249</f>
        <v>598581</v>
      </c>
      <c r="M8" s="24">
        <f>+'[1]BULLETIN'!O$249</f>
        <v>772374</v>
      </c>
      <c r="N8" s="24">
        <f>+'[1]BULLETIN'!P$249</f>
        <v>4944</v>
      </c>
      <c r="O8" s="24">
        <f>+'[1]BULLETIN'!Q$249</f>
        <v>528350</v>
      </c>
      <c r="P8" s="24">
        <f>+'[1]BULLETIN'!R$249</f>
        <v>533294</v>
      </c>
      <c r="Q8" s="25">
        <f>+'[1]BULLETIN'!S$249</f>
        <v>5668098</v>
      </c>
      <c r="R8" s="196">
        <f aca="true" t="shared" si="0" ref="R8:R38">+H8-SUM(C8:G8)</f>
        <v>0</v>
      </c>
      <c r="S8" s="197">
        <f aca="true" t="shared" si="1" ref="S8:S25">+M8-(J8+K8+L8)</f>
        <v>0</v>
      </c>
      <c r="T8" s="197">
        <f aca="true" t="shared" si="2" ref="T8:T25">+P8-(N8+O8)</f>
        <v>0</v>
      </c>
      <c r="U8" s="197">
        <f>+H8+I8-(M8+P8)-Q8</f>
        <v>0</v>
      </c>
    </row>
    <row r="9" spans="1:21" ht="15" customHeight="1">
      <c r="A9" s="22">
        <f>+'[3]BULLETIN'!B$83</f>
        <v>2016</v>
      </c>
      <c r="B9" s="27"/>
      <c r="C9" s="24">
        <f>+'[3]BULLETIN'!C$249</f>
        <v>143865</v>
      </c>
      <c r="D9" s="24">
        <f>+'[3]BULLETIN'!D$249</f>
        <v>189567</v>
      </c>
      <c r="E9" s="24">
        <f>+'[3]BULLETIN'!E$249</f>
        <v>22201</v>
      </c>
      <c r="F9" s="24">
        <f>+'[3]BULLETIN'!F$249</f>
        <v>1155952</v>
      </c>
      <c r="G9" s="24">
        <f>+'[3]BULLETIN'!G$249</f>
        <v>1581722</v>
      </c>
      <c r="H9" s="24">
        <f>+'[3]BULLETIN'!I$249</f>
        <v>3093307</v>
      </c>
      <c r="I9" s="24">
        <f>+'[3]BULLETIN'!J$249</f>
        <v>754794</v>
      </c>
      <c r="J9" s="24">
        <f>+'[3]BULLETIN'!K$249</f>
        <v>200697</v>
      </c>
      <c r="K9" s="24">
        <f>+'[3]BULLETIN'!M$249</f>
        <v>0</v>
      </c>
      <c r="L9" s="24">
        <f>+'[3]BULLETIN'!N$249</f>
        <v>638793</v>
      </c>
      <c r="M9" s="24">
        <f>+'[3]BULLETIN'!O$249</f>
        <v>839490</v>
      </c>
      <c r="N9" s="24">
        <f>+'[3]BULLETIN'!P$249</f>
        <v>4944</v>
      </c>
      <c r="O9" s="24">
        <f>+'[3]BULLETIN'!Q$249</f>
        <v>587205</v>
      </c>
      <c r="P9" s="24">
        <f>+'[3]BULLETIN'!R$249</f>
        <v>592149</v>
      </c>
      <c r="Q9" s="25">
        <f>+'[3]BULLETIN'!S$249</f>
        <v>2416462</v>
      </c>
      <c r="R9" s="196">
        <f t="shared" si="0"/>
        <v>0</v>
      </c>
      <c r="S9" s="197">
        <f t="shared" si="1"/>
        <v>0</v>
      </c>
      <c r="T9" s="197">
        <f t="shared" si="2"/>
        <v>0</v>
      </c>
      <c r="U9" s="197">
        <f aca="true" t="shared" si="3" ref="U9:U25">+H9+I9-(M9+P9)-Q9</f>
        <v>0</v>
      </c>
    </row>
    <row r="10" spans="1:21" ht="15" customHeight="1">
      <c r="A10" s="22">
        <f>+'[5]BULLETIN'!B$83</f>
        <v>2017</v>
      </c>
      <c r="B10" s="27"/>
      <c r="C10" s="24">
        <f>+'[5]BULLETIN'!C$249</f>
        <v>142195.73114699998</v>
      </c>
      <c r="D10" s="24">
        <f>+'[5]BULLETIN'!D$249</f>
        <v>161859.13825034496</v>
      </c>
      <c r="E10" s="24">
        <f>+'[5]BULLETIN'!E$249</f>
        <v>36045</v>
      </c>
      <c r="F10" s="24">
        <f>+'[5]BULLETIN'!F$249</f>
        <v>2551843.080929804</v>
      </c>
      <c r="G10" s="24">
        <f>+'[5]BULLETIN'!G$249</f>
        <v>324139.22184600006</v>
      </c>
      <c r="H10" s="24">
        <f>+'[5]BULLETIN'!I$249</f>
        <v>3216082.172173149</v>
      </c>
      <c r="I10" s="24">
        <f>+'[5]BULLETIN'!J$249</f>
        <v>803646</v>
      </c>
      <c r="J10" s="24">
        <f>+'[5]BULLETIN'!K$249</f>
        <v>490736</v>
      </c>
      <c r="K10" s="24">
        <f>+'[5]BULLETIN'!M$249</f>
        <v>0</v>
      </c>
      <c r="L10" s="24">
        <f>+'[5]BULLETIN'!N$249</f>
        <v>595603.818951</v>
      </c>
      <c r="M10" s="24">
        <f>+'[5]BULLETIN'!O$249</f>
        <v>1086339.818951</v>
      </c>
      <c r="N10" s="24">
        <f>+'[5]BULLETIN'!P$249</f>
        <v>4944</v>
      </c>
      <c r="O10" s="24">
        <f>+'[5]BULLETIN'!Q$249</f>
        <v>606127</v>
      </c>
      <c r="P10" s="24">
        <f>+'[5]BULLETIN'!R$249</f>
        <v>611071</v>
      </c>
      <c r="Q10" s="25">
        <f>+'[5]BULLETIN'!S$249</f>
        <v>2322317.3532221494</v>
      </c>
      <c r="R10" s="196">
        <f t="shared" si="0"/>
        <v>0</v>
      </c>
      <c r="S10" s="197">
        <f t="shared" si="1"/>
        <v>0</v>
      </c>
      <c r="T10" s="197">
        <f t="shared" si="2"/>
        <v>0</v>
      </c>
      <c r="U10" s="197">
        <f t="shared" si="3"/>
        <v>0</v>
      </c>
    </row>
    <row r="11" spans="1:21" ht="15" customHeight="1">
      <c r="A11" s="22">
        <f>+'[6]BULLETIN'!$B$83</f>
        <v>2018</v>
      </c>
      <c r="B11" s="27"/>
      <c r="C11" s="24">
        <f>+'[6]BULLETIN'!C$249</f>
        <v>147886.74619799998</v>
      </c>
      <c r="D11" s="24">
        <f>+'[6]BULLETIN'!D$249</f>
        <v>165987.16030938123</v>
      </c>
      <c r="E11" s="24">
        <f>+'[6]BULLETIN'!E$249</f>
        <v>37208</v>
      </c>
      <c r="F11" s="24">
        <f>+'[6]BULLETIN'!F$249</f>
        <v>3359890.629564</v>
      </c>
      <c r="G11" s="24">
        <f>+'[6]BULLETIN'!G$249</f>
        <v>65906.94635599997</v>
      </c>
      <c r="H11" s="24">
        <f>+'[6]BULLETIN'!I$249</f>
        <v>3776879.482427381</v>
      </c>
      <c r="I11" s="24">
        <f>+'[6]BULLETIN'!J$249</f>
        <v>734894</v>
      </c>
      <c r="J11" s="24">
        <f>+'[6]BULLETIN'!K$249</f>
        <v>798243</v>
      </c>
      <c r="K11" s="24">
        <f>+'[6]BULLETIN'!M$249</f>
        <v>0</v>
      </c>
      <c r="L11" s="24">
        <f>+'[6]BULLETIN'!N$249</f>
        <v>599458.97708</v>
      </c>
      <c r="M11" s="24">
        <f>+'[6]BULLETIN'!O$249</f>
        <v>1397701.97708</v>
      </c>
      <c r="N11" s="24">
        <f>+'[6]BULLETIN'!P$249</f>
        <v>4944</v>
      </c>
      <c r="O11" s="24">
        <f>+'[6]BULLETIN'!Q$249</f>
        <v>599779</v>
      </c>
      <c r="P11" s="24">
        <f>+'[6]BULLETIN'!R$249</f>
        <v>604723</v>
      </c>
      <c r="Q11" s="25">
        <f>+'[6]BULLETIN'!S$249</f>
        <v>2509348.5053473813</v>
      </c>
      <c r="R11" s="196">
        <f t="shared" si="0"/>
        <v>0</v>
      </c>
      <c r="S11" s="197">
        <f t="shared" si="1"/>
        <v>0</v>
      </c>
      <c r="T11" s="197">
        <f t="shared" si="2"/>
        <v>0</v>
      </c>
      <c r="U11" s="197">
        <f t="shared" si="3"/>
        <v>0</v>
      </c>
    </row>
    <row r="12" spans="1:21" ht="15" customHeight="1">
      <c r="A12" s="22">
        <f>+'[7]BULLETIN'!$B$83</f>
        <v>2019</v>
      </c>
      <c r="B12" s="27"/>
      <c r="C12" s="24">
        <f>+'[7]BULLETIN'!C$249</f>
        <v>178656.253489</v>
      </c>
      <c r="D12" s="24">
        <f>+'[7]BULLETIN'!D$249</f>
        <v>166579.16780071682</v>
      </c>
      <c r="E12" s="24">
        <f>+'[7]BULLETIN'!E$249</f>
        <v>38036</v>
      </c>
      <c r="F12" s="24">
        <f>+'[7]BULLETIN'!F$249</f>
        <v>3739839.8767109998</v>
      </c>
      <c r="G12" s="24">
        <f>+'[7]BULLETIN'!G$249</f>
        <v>248428.80724499997</v>
      </c>
      <c r="H12" s="24">
        <f>+'[7]BULLETIN'!I$249</f>
        <v>4371540.105245717</v>
      </c>
      <c r="I12" s="24">
        <f>+'[7]BULLETIN'!J$249</f>
        <v>526616</v>
      </c>
      <c r="J12" s="24">
        <f>+'[7]BULLETIN'!K$249</f>
        <v>1019908</v>
      </c>
      <c r="K12" s="24">
        <f>+'[7]BULLETIN'!M$249</f>
        <v>0</v>
      </c>
      <c r="L12" s="24">
        <f>+'[7]BULLETIN'!N$249</f>
        <v>611469.832196</v>
      </c>
      <c r="M12" s="24">
        <f>+'[7]BULLETIN'!O$249</f>
        <v>1631377.832196</v>
      </c>
      <c r="N12" s="24">
        <f>+'[7]BULLETIN'!P$249</f>
        <v>4944</v>
      </c>
      <c r="O12" s="24">
        <f>+'[7]BULLETIN'!Q$249</f>
        <v>584491</v>
      </c>
      <c r="P12" s="24">
        <f>+'[7]BULLETIN'!R$249</f>
        <v>589435</v>
      </c>
      <c r="Q12" s="25">
        <f>+'[7]BULLETIN'!S$249</f>
        <v>2677343.273049717</v>
      </c>
      <c r="R12" s="196">
        <f t="shared" si="0"/>
        <v>0</v>
      </c>
      <c r="S12" s="197">
        <f t="shared" si="1"/>
        <v>0</v>
      </c>
      <c r="T12" s="197">
        <f t="shared" si="2"/>
        <v>0</v>
      </c>
      <c r="U12" s="197">
        <f t="shared" si="3"/>
        <v>0</v>
      </c>
    </row>
    <row r="13" spans="1:21" ht="15" customHeight="1">
      <c r="A13" s="22">
        <f>+'[4]BULLETIN'!$B$83</f>
        <v>2020</v>
      </c>
      <c r="B13" s="27"/>
      <c r="C13" s="24">
        <f>+'[4]BULLETIN'!C$249</f>
        <v>204494.24566000002</v>
      </c>
      <c r="D13" s="24">
        <f>+'[4]BULLETIN'!D$249</f>
        <v>158733.41912658044</v>
      </c>
      <c r="E13" s="24">
        <f>+'[4]BULLETIN'!E$249</f>
        <v>36603</v>
      </c>
      <c r="F13" s="24">
        <f>+'[4]BULLETIN'!F$249</f>
        <v>3632483.404952</v>
      </c>
      <c r="G13" s="24">
        <f>+'[4]BULLETIN'!G$249</f>
        <v>114014.76627299999</v>
      </c>
      <c r="H13" s="24">
        <f>+'[4]BULLETIN'!I$249</f>
        <v>4146328.83601158</v>
      </c>
      <c r="I13" s="24">
        <f>+'[4]BULLETIN'!J$249</f>
        <v>424033</v>
      </c>
      <c r="J13" s="24">
        <f>+'[4]BULLETIN'!K$249</f>
        <v>1528139</v>
      </c>
      <c r="K13" s="24">
        <f>+'[4]BULLETIN'!M$249</f>
        <v>0</v>
      </c>
      <c r="L13" s="24">
        <f>+'[4]BULLETIN'!N$249</f>
        <v>565478.5773540001</v>
      </c>
      <c r="M13" s="24">
        <f>+'[4]BULLETIN'!O$249</f>
        <v>2093617.577354</v>
      </c>
      <c r="N13" s="24">
        <f>+'[4]BULLETIN'!P$249</f>
        <v>4944</v>
      </c>
      <c r="O13" s="24">
        <f>+'[4]BULLETIN'!Q$249</f>
        <v>528036</v>
      </c>
      <c r="P13" s="24">
        <f>+'[4]BULLETIN'!R$249</f>
        <v>532980</v>
      </c>
      <c r="Q13" s="25">
        <f>+'[4]BULLETIN'!S$249</f>
        <v>1943764.2586575802</v>
      </c>
      <c r="R13" s="196">
        <f t="shared" si="0"/>
        <v>0</v>
      </c>
      <c r="S13" s="197">
        <f t="shared" si="1"/>
        <v>0</v>
      </c>
      <c r="T13" s="197">
        <f t="shared" si="2"/>
        <v>0</v>
      </c>
      <c r="U13" s="197">
        <f t="shared" si="3"/>
        <v>0</v>
      </c>
    </row>
    <row r="14" spans="1:21" ht="15" customHeight="1">
      <c r="A14" s="22">
        <f>+'[8]BULLETIN'!$B$83</f>
        <v>2021</v>
      </c>
      <c r="B14" s="27"/>
      <c r="C14" s="24">
        <f>+'[8]BULLETIN'!C$249</f>
        <v>210052.398719</v>
      </c>
      <c r="D14" s="24">
        <f>+'[8]BULLETIN'!D$249</f>
        <v>337596.36920042644</v>
      </c>
      <c r="E14" s="24">
        <f>+'[8]BULLETIN'!E$249</f>
        <v>93253</v>
      </c>
      <c r="F14" s="24">
        <f>+'[8]BULLETIN'!F$249</f>
        <v>3797980.333039</v>
      </c>
      <c r="G14" s="24">
        <f>+'[8]BULLETIN'!G$249</f>
        <v>112285.26318300003</v>
      </c>
      <c r="H14" s="24">
        <f>+'[8]BULLETIN'!I$249</f>
        <v>4551167.364141427</v>
      </c>
      <c r="I14" s="24">
        <f>+'[8]BULLETIN'!J$249</f>
        <v>423132</v>
      </c>
      <c r="J14" s="24">
        <f>+'[8]BULLETIN'!K$249</f>
        <v>2408897.5044994876</v>
      </c>
      <c r="K14" s="24">
        <f>+'[8]BULLETIN'!M$249</f>
        <v>0</v>
      </c>
      <c r="L14" s="24">
        <f>+'[8]BULLETIN'!N$249</f>
        <v>1700989.155545</v>
      </c>
      <c r="M14" s="24">
        <f>+'[8]BULLETIN'!O$249</f>
        <v>4110986.6600444876</v>
      </c>
      <c r="N14" s="24">
        <f>+'[8]BULLETIN'!P$249</f>
        <v>4944</v>
      </c>
      <c r="O14" s="24">
        <f>+'[8]BULLETIN'!Q$249</f>
        <v>652820</v>
      </c>
      <c r="P14" s="24">
        <f>+'[8]BULLETIN'!R$249</f>
        <v>657764</v>
      </c>
      <c r="Q14" s="25">
        <f>+'[8]BULLETIN'!S$249</f>
        <v>205548.7040969386</v>
      </c>
      <c r="R14" s="196">
        <f t="shared" si="0"/>
        <v>0</v>
      </c>
      <c r="S14" s="197">
        <f t="shared" si="1"/>
        <v>1100</v>
      </c>
      <c r="T14" s="197">
        <f t="shared" si="2"/>
        <v>0</v>
      </c>
      <c r="U14" s="197">
        <f t="shared" si="3"/>
        <v>8.149072527885437E-10</v>
      </c>
    </row>
    <row r="15" spans="1:21" ht="15" customHeight="1">
      <c r="A15" s="22">
        <f>+'[10]BULLETIN'!$B$83</f>
        <v>2022</v>
      </c>
      <c r="B15" s="27"/>
      <c r="C15" s="24">
        <f>+'[10]BULLETIN'!C$249</f>
        <v>224267.229654</v>
      </c>
      <c r="D15" s="24">
        <f>+'[10]BULLETIN'!D$249</f>
        <v>276002.06934949005</v>
      </c>
      <c r="E15" s="24">
        <f>+'[10]BULLETIN'!E$249</f>
        <v>39472</v>
      </c>
      <c r="F15" s="24">
        <f>+'[10]BULLETIN'!F$249</f>
        <v>5574308.048704</v>
      </c>
      <c r="G15" s="24">
        <f>+'[10]BULLETIN'!G$249</f>
        <v>737254.1107719999</v>
      </c>
      <c r="H15" s="24">
        <f>+'[10]BULLETIN'!I$249</f>
        <v>6851303.45847949</v>
      </c>
      <c r="I15" s="24">
        <f>+'[10]BULLETIN'!J$249</f>
        <v>610150</v>
      </c>
      <c r="J15" s="24">
        <f>+'[10]BULLETIN'!K$249</f>
        <v>2240381</v>
      </c>
      <c r="K15" s="24">
        <f>+'[10]BULLETIN'!M$249</f>
        <v>0</v>
      </c>
      <c r="L15" s="24">
        <f>+'[10]BULLETIN'!N$249</f>
        <v>1444878.124871</v>
      </c>
      <c r="M15" s="24">
        <f>+'[10]BULLETIN'!O$249</f>
        <v>3685259.1248709997</v>
      </c>
      <c r="N15" s="24">
        <f>+'[10]BULLETIN'!P$249</f>
        <v>4944</v>
      </c>
      <c r="O15" s="24">
        <f>+'[10]BULLETIN'!Q$249</f>
        <v>908892</v>
      </c>
      <c r="P15" s="24">
        <f>+'[10]BULLETIN'!R$249</f>
        <v>913836</v>
      </c>
      <c r="Q15" s="25">
        <f>+'[10]BULLETIN'!S$249</f>
        <v>2862358.3336084904</v>
      </c>
      <c r="R15" s="196">
        <f t="shared" si="0"/>
        <v>0</v>
      </c>
      <c r="S15" s="197">
        <f t="shared" si="1"/>
        <v>0</v>
      </c>
      <c r="T15" s="197">
        <f t="shared" si="2"/>
        <v>0</v>
      </c>
      <c r="U15" s="197">
        <f t="shared" si="3"/>
        <v>0</v>
      </c>
    </row>
    <row r="16" spans="1:18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41"/>
    </row>
    <row r="17" spans="1:21" ht="15" customHeight="1">
      <c r="A17" s="30">
        <f>+'[8]BULLETIN'!$B$18</f>
        <v>2021</v>
      </c>
      <c r="B17" s="31" t="str">
        <f>+'[8]BULLETIN'!A$20</f>
        <v>MARS</v>
      </c>
      <c r="C17" s="24">
        <f>+'[8]BULLETIN'!C$240</f>
        <v>190636.993802</v>
      </c>
      <c r="D17" s="24">
        <f>+'[8]BULLETIN'!D$240</f>
        <v>161239.16525841772</v>
      </c>
      <c r="E17" s="24">
        <f>+'[8]BULLETIN'!E$240</f>
        <v>37128</v>
      </c>
      <c r="F17" s="24">
        <f>+'[8]BULLETIN'!F$240</f>
        <v>2998359.428654</v>
      </c>
      <c r="G17" s="24">
        <f>+'[8]BULLETIN'!G$240</f>
        <v>438868.57622</v>
      </c>
      <c r="H17" s="24">
        <f>+'[8]BULLETIN'!I$240</f>
        <v>3826232.163934418</v>
      </c>
      <c r="I17" s="24">
        <f>+'[8]BULLETIN'!J$240</f>
        <v>500342</v>
      </c>
      <c r="J17" s="24">
        <f>+'[8]BULLETIN'!K$240</f>
        <v>1570614</v>
      </c>
      <c r="K17" s="24">
        <f>+'[8]BULLETIN'!M$240</f>
        <v>0</v>
      </c>
      <c r="L17" s="24">
        <f>+'[8]BULLETIN'!N$240</f>
        <v>646675.166048</v>
      </c>
      <c r="M17" s="24">
        <f>+'[8]BULLETIN'!O$240</f>
        <v>2217289.166048</v>
      </c>
      <c r="N17" s="24">
        <f>+'[8]BULLETIN'!P$240</f>
        <v>4944</v>
      </c>
      <c r="O17" s="24">
        <f>+'[8]BULLETIN'!Q$240</f>
        <v>606583</v>
      </c>
      <c r="P17" s="24">
        <f>+'[8]BULLETIN'!R$240</f>
        <v>611527</v>
      </c>
      <c r="Q17" s="25">
        <f>+'[8]BULLETIN'!S$240</f>
        <v>1497757.9978864177</v>
      </c>
      <c r="R17" s="196">
        <f t="shared" si="0"/>
        <v>0</v>
      </c>
      <c r="S17" s="197">
        <f t="shared" si="1"/>
        <v>0</v>
      </c>
      <c r="T17" s="197">
        <f t="shared" si="2"/>
        <v>0</v>
      </c>
      <c r="U17" s="197">
        <f t="shared" si="3"/>
        <v>0</v>
      </c>
    </row>
    <row r="18" spans="1:21" ht="15" customHeight="1">
      <c r="A18" s="30"/>
      <c r="B18" s="31" t="str">
        <f>+'[8]BULLETIN'!A$23</f>
        <v>JUIN</v>
      </c>
      <c r="C18" s="24">
        <f>+'[8]BULLETIN'!C$243</f>
        <v>197072.841139</v>
      </c>
      <c r="D18" s="24">
        <f>+'[8]BULLETIN'!D$243</f>
        <v>163827.935376078</v>
      </c>
      <c r="E18" s="24">
        <f>+'[8]BULLETIN'!E$243</f>
        <v>37288</v>
      </c>
      <c r="F18" s="24">
        <f>+'[8]BULLETIN'!F$243</f>
        <v>3277086.940778</v>
      </c>
      <c r="G18" s="24">
        <f>+'[8]BULLETIN'!G$243</f>
        <v>296528.876247</v>
      </c>
      <c r="H18" s="24">
        <f>+'[8]BULLETIN'!I$243</f>
        <v>3971804.593540078</v>
      </c>
      <c r="I18" s="24">
        <f>+'[8]BULLETIN'!J$243</f>
        <v>597520</v>
      </c>
      <c r="J18" s="24">
        <f>+'[8]BULLETIN'!K$243</f>
        <v>1562373</v>
      </c>
      <c r="K18" s="24">
        <f>+'[8]BULLETIN'!M$243</f>
        <v>0</v>
      </c>
      <c r="L18" s="24">
        <f>+'[8]BULLETIN'!N$243</f>
        <v>514454.91007600003</v>
      </c>
      <c r="M18" s="24">
        <f>+'[8]BULLETIN'!O$243</f>
        <v>2076827.910076</v>
      </c>
      <c r="N18" s="24">
        <f>+'[8]BULLETIN'!P$243</f>
        <v>4944</v>
      </c>
      <c r="O18" s="24">
        <f>+'[8]BULLETIN'!Q$243</f>
        <v>687794</v>
      </c>
      <c r="P18" s="24">
        <f>+'[8]BULLETIN'!R$243</f>
        <v>692738</v>
      </c>
      <c r="Q18" s="25">
        <f>+'[8]BULLETIN'!S$243</f>
        <v>1799758.6834640778</v>
      </c>
      <c r="R18" s="196">
        <f t="shared" si="0"/>
        <v>0</v>
      </c>
      <c r="S18" s="197">
        <f t="shared" si="1"/>
        <v>0</v>
      </c>
      <c r="T18" s="197">
        <f t="shared" si="2"/>
        <v>0</v>
      </c>
      <c r="U18" s="197">
        <f t="shared" si="3"/>
        <v>0</v>
      </c>
    </row>
    <row r="19" spans="1:21" ht="15" customHeight="1">
      <c r="A19" s="30"/>
      <c r="B19" s="31" t="str">
        <f>+'[8]BULLETIN'!A$26</f>
        <v>SEPT</v>
      </c>
      <c r="C19" s="24">
        <f>+'[8]BULLETIN'!C$246</f>
        <v>199477.88663</v>
      </c>
      <c r="D19" s="24">
        <f>+'[8]BULLETIN'!D$246</f>
        <v>978209.3120480999</v>
      </c>
      <c r="E19" s="24">
        <f>+'[8]BULLETIN'!E$246</f>
        <v>37799</v>
      </c>
      <c r="F19" s="24">
        <f>+'[8]BULLETIN'!F$246</f>
        <v>3148456.170517</v>
      </c>
      <c r="G19" s="24">
        <f>+'[8]BULLETIN'!G$246</f>
        <v>141242.016289</v>
      </c>
      <c r="H19" s="24">
        <f>+'[8]BULLETIN'!I$246</f>
        <v>4505184.3854841</v>
      </c>
      <c r="I19" s="24">
        <f>+'[8]BULLETIN'!J$246</f>
        <v>417828</v>
      </c>
      <c r="J19" s="24">
        <f>+'[8]BULLETIN'!K$246</f>
        <v>1785090.7969030985</v>
      </c>
      <c r="K19" s="24">
        <f>+'[8]BULLETIN'!M$246</f>
        <v>0</v>
      </c>
      <c r="L19" s="24">
        <f>+'[8]BULLETIN'!N$246</f>
        <v>1302991.513208</v>
      </c>
      <c r="M19" s="24">
        <f>+'[8]BULLETIN'!O$246</f>
        <v>3088082.3101110985</v>
      </c>
      <c r="N19" s="24">
        <f>+'[8]BULLETIN'!P$246</f>
        <v>4944</v>
      </c>
      <c r="O19" s="24">
        <f>+'[8]BULLETIN'!Q$246</f>
        <v>577382</v>
      </c>
      <c r="P19" s="24">
        <f>+'[8]BULLETIN'!R$246</f>
        <v>582326</v>
      </c>
      <c r="Q19" s="25">
        <f>+'[8]BULLETIN'!S$246</f>
        <v>1252604.0753730016</v>
      </c>
      <c r="R19" s="196">
        <f t="shared" si="0"/>
        <v>0</v>
      </c>
      <c r="S19" s="197">
        <f t="shared" si="1"/>
        <v>0</v>
      </c>
      <c r="T19" s="197">
        <f t="shared" si="2"/>
        <v>0</v>
      </c>
      <c r="U19" s="197">
        <f t="shared" si="3"/>
        <v>0</v>
      </c>
    </row>
    <row r="20" spans="1:21" ht="15" customHeight="1">
      <c r="A20" s="30"/>
      <c r="B20" s="31" t="str">
        <f>+'[8]BULLETIN'!A$29</f>
        <v>DEC</v>
      </c>
      <c r="C20" s="24">
        <f>+'[8]BULLETIN'!C$249</f>
        <v>210052.398719</v>
      </c>
      <c r="D20" s="24">
        <f>+'[8]BULLETIN'!D$249</f>
        <v>337596.36920042644</v>
      </c>
      <c r="E20" s="24">
        <f>+'[8]BULLETIN'!E$249</f>
        <v>93253</v>
      </c>
      <c r="F20" s="24">
        <f>+'[8]BULLETIN'!F$249</f>
        <v>3797980.333039</v>
      </c>
      <c r="G20" s="24">
        <f>+'[8]BULLETIN'!G$249</f>
        <v>112285.26318300003</v>
      </c>
      <c r="H20" s="24">
        <f>+'[8]BULLETIN'!I$249</f>
        <v>4551167.364141427</v>
      </c>
      <c r="I20" s="24">
        <f>+'[8]BULLETIN'!J$249</f>
        <v>423132</v>
      </c>
      <c r="J20" s="24">
        <f>+'[8]BULLETIN'!K$249</f>
        <v>2408897.5044994876</v>
      </c>
      <c r="K20" s="24">
        <f>+'[8]BULLETIN'!M$249</f>
        <v>0</v>
      </c>
      <c r="L20" s="24">
        <f>+'[8]BULLETIN'!N$249</f>
        <v>1700989.155545</v>
      </c>
      <c r="M20" s="24">
        <f>+'[8]BULLETIN'!O$249</f>
        <v>4110986.6600444876</v>
      </c>
      <c r="N20" s="24">
        <f>+'[8]BULLETIN'!P$249</f>
        <v>4944</v>
      </c>
      <c r="O20" s="24">
        <f>+'[8]BULLETIN'!Q$249</f>
        <v>652820</v>
      </c>
      <c r="P20" s="24">
        <f>+'[8]BULLETIN'!R$249</f>
        <v>657764</v>
      </c>
      <c r="Q20" s="25">
        <f>+'[8]BULLETIN'!S$249</f>
        <v>205548.7040969386</v>
      </c>
      <c r="R20" s="196">
        <f t="shared" si="0"/>
        <v>0</v>
      </c>
      <c r="S20" s="197">
        <f t="shared" si="1"/>
        <v>1100</v>
      </c>
      <c r="T20" s="197">
        <f t="shared" si="2"/>
        <v>0</v>
      </c>
      <c r="U20" s="197">
        <f t="shared" si="3"/>
        <v>8.149072527885437E-10</v>
      </c>
    </row>
    <row r="21" spans="1:18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41"/>
    </row>
    <row r="22" spans="1:21" ht="15" customHeight="1">
      <c r="A22" s="30">
        <f>+'[10]BULLETIN'!$B$18</f>
        <v>2022</v>
      </c>
      <c r="B22" s="31" t="str">
        <f>+'[10]BULLETIN'!A$20</f>
        <v>MARS</v>
      </c>
      <c r="C22" s="24">
        <f>+'[10]BULLETIN'!C$240</f>
        <v>232103.673508</v>
      </c>
      <c r="D22" s="24">
        <f>+'[10]BULLETIN'!D$240</f>
        <v>372290.030432</v>
      </c>
      <c r="E22" s="24">
        <f>+'[10]BULLETIN'!E$240</f>
        <v>39100</v>
      </c>
      <c r="F22" s="24">
        <f>+'[10]BULLETIN'!F$240</f>
        <v>3897724.088422</v>
      </c>
      <c r="G22" s="24">
        <f>+'[10]BULLETIN'!G$240</f>
        <v>340862.6477960001</v>
      </c>
      <c r="H22" s="24">
        <f>+'[10]BULLETIN'!I$240</f>
        <v>4882080.440158</v>
      </c>
      <c r="I22" s="24">
        <f>+'[10]BULLETIN'!J$240</f>
        <v>488324</v>
      </c>
      <c r="J22" s="24">
        <f>+'[10]BULLETIN'!K$240</f>
        <v>1943157</v>
      </c>
      <c r="K22" s="24">
        <f>+'[10]BULLETIN'!M$240</f>
        <v>0</v>
      </c>
      <c r="L22" s="24">
        <f>+'[10]BULLETIN'!N$240</f>
        <v>1324691.261129</v>
      </c>
      <c r="M22" s="24">
        <f>+'[10]BULLETIN'!O$240</f>
        <v>3267848.261129</v>
      </c>
      <c r="N22" s="24">
        <f>+'[10]BULLETIN'!P$240</f>
        <v>4944</v>
      </c>
      <c r="O22" s="24">
        <f>+'[10]BULLETIN'!Q$240</f>
        <v>718293</v>
      </c>
      <c r="P22" s="24">
        <f>+'[10]BULLETIN'!R$240</f>
        <v>723237</v>
      </c>
      <c r="Q22" s="25">
        <f>+'[10]BULLETIN'!S$240</f>
        <v>1379319.179029</v>
      </c>
      <c r="R22" s="196">
        <f t="shared" si="0"/>
        <v>0</v>
      </c>
      <c r="S22" s="197">
        <f t="shared" si="1"/>
        <v>0</v>
      </c>
      <c r="T22" s="197">
        <f t="shared" si="2"/>
        <v>0</v>
      </c>
      <c r="U22" s="197">
        <f t="shared" si="3"/>
        <v>0</v>
      </c>
    </row>
    <row r="23" spans="1:21" ht="15" customHeight="1">
      <c r="A23" s="30"/>
      <c r="B23" s="31" t="str">
        <f>+'[10]BULLETIN'!A$23</f>
        <v>JUIN</v>
      </c>
      <c r="C23" s="24">
        <f>+'[10]BULLETIN'!C$243</f>
        <v>229555.488807</v>
      </c>
      <c r="D23" s="24">
        <f>+'[10]BULLETIN'!D$243</f>
        <v>354082.4595838214</v>
      </c>
      <c r="E23" s="24">
        <f>+'[10]BULLETIN'!E$243</f>
        <v>40273</v>
      </c>
      <c r="F23" s="24">
        <f>+'[10]BULLETIN'!F$243</f>
        <v>4614811.73096</v>
      </c>
      <c r="G23" s="24">
        <f>+'[10]BULLETIN'!G$243</f>
        <v>371234.69550900004</v>
      </c>
      <c r="H23" s="24">
        <f>+'[10]BULLETIN'!I$243</f>
        <v>5609957.374859821</v>
      </c>
      <c r="I23" s="24">
        <f>+'[10]BULLETIN'!J$243</f>
        <v>521471</v>
      </c>
      <c r="J23" s="24">
        <f>+'[10]BULLETIN'!K$243</f>
        <v>2167126</v>
      </c>
      <c r="K23" s="24">
        <f>+'[10]BULLETIN'!M$243</f>
        <v>0</v>
      </c>
      <c r="L23" s="24">
        <f>+'[10]BULLETIN'!N$243</f>
        <v>1365299.8515219998</v>
      </c>
      <c r="M23" s="24">
        <f>+'[10]BULLETIN'!O$243</f>
        <v>3532425.8515219996</v>
      </c>
      <c r="N23" s="24">
        <f>+'[10]BULLETIN'!P$243</f>
        <v>4944</v>
      </c>
      <c r="O23" s="24">
        <f>+'[10]BULLETIN'!Q$243</f>
        <v>769170</v>
      </c>
      <c r="P23" s="24">
        <f>+'[10]BULLETIN'!R$243</f>
        <v>774114</v>
      </c>
      <c r="Q23" s="25">
        <f>+'[10]BULLETIN'!S$243</f>
        <v>1824888.5233378215</v>
      </c>
      <c r="R23" s="196">
        <f t="shared" si="0"/>
        <v>0</v>
      </c>
      <c r="S23" s="197">
        <f t="shared" si="1"/>
        <v>0</v>
      </c>
      <c r="T23" s="197">
        <f t="shared" si="2"/>
        <v>0</v>
      </c>
      <c r="U23" s="197">
        <f t="shared" si="3"/>
        <v>0</v>
      </c>
    </row>
    <row r="24" spans="1:21" ht="15" customHeight="1">
      <c r="A24" s="30"/>
      <c r="B24" s="31" t="str">
        <f>+'[10]BULLETIN'!A$26</f>
        <v>SEPT</v>
      </c>
      <c r="C24" s="24">
        <f>+'[10]BULLETIN'!C$246</f>
        <v>226155.106992</v>
      </c>
      <c r="D24" s="24">
        <f>+'[10]BULLETIN'!D$246</f>
        <v>359848.9315740001</v>
      </c>
      <c r="E24" s="24">
        <f>+'[10]BULLETIN'!E$246</f>
        <v>41366</v>
      </c>
      <c r="F24" s="24">
        <f>+'[10]BULLETIN'!F$246</f>
        <v>5363100.089026</v>
      </c>
      <c r="G24" s="24">
        <f>+'[10]BULLETIN'!G$246</f>
        <v>118403.29225200001</v>
      </c>
      <c r="H24" s="24">
        <f>+'[10]BULLETIN'!I$246</f>
        <v>6108873.419844001</v>
      </c>
      <c r="I24" s="24">
        <f>+'[10]BULLETIN'!J$246</f>
        <v>525513</v>
      </c>
      <c r="J24" s="24">
        <f>+'[10]BULLETIN'!K$246</f>
        <v>2270540</v>
      </c>
      <c r="K24" s="24">
        <f>+'[10]BULLETIN'!M$246</f>
        <v>0</v>
      </c>
      <c r="L24" s="24">
        <f>+'[10]BULLETIN'!N$246</f>
        <v>1416255.2165899999</v>
      </c>
      <c r="M24" s="24">
        <f>+'[10]BULLETIN'!O$246</f>
        <v>3686795.21659</v>
      </c>
      <c r="N24" s="24">
        <f>+'[10]BULLETIN'!P$246</f>
        <v>4944</v>
      </c>
      <c r="O24" s="24">
        <f>+'[10]BULLETIN'!Q$246</f>
        <v>812769</v>
      </c>
      <c r="P24" s="24">
        <f>+'[10]BULLETIN'!R$246</f>
        <v>817713</v>
      </c>
      <c r="Q24" s="25">
        <f>+'[10]BULLETIN'!S$246</f>
        <v>2129878.2032540003</v>
      </c>
      <c r="R24" s="196">
        <f t="shared" si="0"/>
        <v>0</v>
      </c>
      <c r="S24" s="197">
        <f t="shared" si="1"/>
        <v>0</v>
      </c>
      <c r="T24" s="197">
        <f t="shared" si="2"/>
        <v>0</v>
      </c>
      <c r="U24" s="197">
        <f t="shared" si="3"/>
        <v>0</v>
      </c>
    </row>
    <row r="25" spans="1:21" ht="15" customHeight="1">
      <c r="A25" s="30"/>
      <c r="B25" s="31" t="str">
        <f>+'[10]BULLETIN'!A$29</f>
        <v>DEC</v>
      </c>
      <c r="C25" s="24">
        <f>+'[10]BULLETIN'!C$249</f>
        <v>224267.229654</v>
      </c>
      <c r="D25" s="24">
        <f>+'[10]BULLETIN'!D$249</f>
        <v>276002.06934949005</v>
      </c>
      <c r="E25" s="24">
        <f>+'[10]BULLETIN'!E$249</f>
        <v>39472</v>
      </c>
      <c r="F25" s="24">
        <f>+'[10]BULLETIN'!F$249</f>
        <v>5574308.048704</v>
      </c>
      <c r="G25" s="24">
        <f>+'[10]BULLETIN'!G$249</f>
        <v>737254.1107719999</v>
      </c>
      <c r="H25" s="24">
        <f>+'[10]BULLETIN'!I$249</f>
        <v>6851303.45847949</v>
      </c>
      <c r="I25" s="24">
        <f>+'[10]BULLETIN'!J$249</f>
        <v>610150</v>
      </c>
      <c r="J25" s="24">
        <f>+'[10]BULLETIN'!K$249</f>
        <v>2240381</v>
      </c>
      <c r="K25" s="24">
        <f>+'[10]BULLETIN'!M$249</f>
        <v>0</v>
      </c>
      <c r="L25" s="24">
        <f>+'[10]BULLETIN'!N$249</f>
        <v>1444878.124871</v>
      </c>
      <c r="M25" s="24">
        <f>+'[10]BULLETIN'!O$249</f>
        <v>3685259.1248709997</v>
      </c>
      <c r="N25" s="24">
        <f>+'[10]BULLETIN'!P$249</f>
        <v>4944</v>
      </c>
      <c r="O25" s="24">
        <f>+'[10]BULLETIN'!Q$249</f>
        <v>908892</v>
      </c>
      <c r="P25" s="24">
        <f>+'[10]BULLETIN'!R$249</f>
        <v>913836</v>
      </c>
      <c r="Q25" s="25">
        <f>+'[10]BULLETIN'!S$249</f>
        <v>2862358.3336084904</v>
      </c>
      <c r="R25" s="196">
        <f t="shared" si="0"/>
        <v>0</v>
      </c>
      <c r="S25" s="197">
        <f t="shared" si="1"/>
        <v>0</v>
      </c>
      <c r="T25" s="197">
        <f t="shared" si="2"/>
        <v>0</v>
      </c>
      <c r="U25" s="197">
        <f t="shared" si="3"/>
        <v>0</v>
      </c>
    </row>
    <row r="26" spans="1:18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41"/>
    </row>
    <row r="27" spans="1:21" ht="15" customHeight="1">
      <c r="A27" s="216">
        <f>+'[9]BULLETIN'!$B$18</f>
        <v>2023</v>
      </c>
      <c r="B27" s="217" t="str">
        <f>+'[9]BULLETIN'!A$18</f>
        <v>JAN</v>
      </c>
      <c r="C27" s="24">
        <f>+'[9]BULLETIN'!C$238</f>
        <v>234515.159304</v>
      </c>
      <c r="D27" s="24">
        <f>+'[9]BULLETIN'!D$238</f>
        <v>290643.9520294888</v>
      </c>
      <c r="E27" s="24">
        <f>+'[9]BULLETIN'!E$238</f>
        <v>39217</v>
      </c>
      <c r="F27" s="24">
        <f>+'[9]BULLETIN'!F$238</f>
        <v>5296102.831357</v>
      </c>
      <c r="G27" s="24">
        <f>+'[9]BULLETIN'!G$238</f>
        <v>867222.218341</v>
      </c>
      <c r="H27" s="24">
        <f>+'[9]BULLETIN'!I$238</f>
        <v>6727701.161031489</v>
      </c>
      <c r="I27" s="24">
        <f>+'[9]BULLETIN'!J$238</f>
        <v>597186</v>
      </c>
      <c r="J27" s="24">
        <f>+'[9]BULLETIN'!K$238</f>
        <v>2210853</v>
      </c>
      <c r="K27" s="24">
        <f>+'[9]BULLETIN'!M$238</f>
        <v>0</v>
      </c>
      <c r="L27" s="24">
        <f>+'[9]BULLETIN'!N$238</f>
        <v>1415945.6796950002</v>
      </c>
      <c r="M27" s="24">
        <f>+'[9]BULLETIN'!O$238</f>
        <v>3626798.679695</v>
      </c>
      <c r="N27" s="24">
        <f>+'[9]BULLETIN'!P$238</f>
        <v>4944</v>
      </c>
      <c r="O27" s="24">
        <f>+'[9]BULLETIN'!Q$238</f>
        <v>1001962</v>
      </c>
      <c r="P27" s="24">
        <f>+'[9]BULLETIN'!R$238</f>
        <v>1006906</v>
      </c>
      <c r="Q27" s="25">
        <f>+'[9]BULLETIN'!S$238</f>
        <v>2691182.4813364884</v>
      </c>
      <c r="R27" s="196">
        <f t="shared" si="0"/>
        <v>0</v>
      </c>
      <c r="S27" s="206">
        <f>+(H27+I27)-(M27+P27)</f>
        <v>2691182.4813364893</v>
      </c>
      <c r="T27" s="197">
        <f>+S27-Q27</f>
        <v>0</v>
      </c>
      <c r="U27" s="197">
        <f>+H27+I27-(M27+P27)-Q27</f>
        <v>0</v>
      </c>
    </row>
    <row r="28" spans="1:21" ht="15" customHeight="1">
      <c r="A28" s="30"/>
      <c r="B28" s="217" t="str">
        <f>+'[9]BULLETIN'!A$19</f>
        <v>FEV</v>
      </c>
      <c r="C28" s="24">
        <f>+'[9]BULLETIN'!C$239</f>
        <v>227842.61971</v>
      </c>
      <c r="D28" s="24">
        <f>+'[9]BULLETIN'!D$239</f>
        <v>167925.11152711566</v>
      </c>
      <c r="E28" s="24">
        <f>+'[9]BULLETIN'!E$239</f>
        <v>126355.20415847944</v>
      </c>
      <c r="F28" s="24">
        <f>+'[9]BULLETIN'!F$239</f>
        <v>5173006.597837999</v>
      </c>
      <c r="G28" s="24">
        <f>+'[9]BULLETIN'!G$239</f>
        <v>1012851.434998</v>
      </c>
      <c r="H28" s="24">
        <f>+'[9]BULLETIN'!I$239</f>
        <v>6707980.968231594</v>
      </c>
      <c r="I28" s="24">
        <f>+'[9]BULLETIN'!J$239</f>
        <v>609866</v>
      </c>
      <c r="J28" s="24">
        <f>+'[9]BULLETIN'!K$239</f>
        <v>2270114</v>
      </c>
      <c r="K28" s="24">
        <f>+'[9]BULLETIN'!M$239</f>
        <v>0</v>
      </c>
      <c r="L28" s="24">
        <f>+'[9]BULLETIN'!N$239</f>
        <v>1368415.922421</v>
      </c>
      <c r="M28" s="24">
        <f>+'[9]BULLETIN'!O$239</f>
        <v>3638529.922421</v>
      </c>
      <c r="N28" s="24">
        <f>+'[9]BULLETIN'!P$239</f>
        <v>4944</v>
      </c>
      <c r="O28" s="24">
        <f>+'[9]BULLETIN'!Q$239</f>
        <v>1168052</v>
      </c>
      <c r="P28" s="24">
        <f>+'[9]BULLETIN'!R$239</f>
        <v>1172996</v>
      </c>
      <c r="Q28" s="25">
        <f>+'[9]BULLETIN'!S$239</f>
        <v>2506321.045810595</v>
      </c>
      <c r="R28" s="196">
        <f t="shared" si="0"/>
        <v>0</v>
      </c>
      <c r="S28" s="206">
        <f aca="true" t="shared" si="4" ref="S28:S35">+(H28+I28)-(M28+P28)</f>
        <v>2506321.045810594</v>
      </c>
      <c r="T28" s="197">
        <f aca="true" t="shared" si="5" ref="T28:T38">+S28-Q28</f>
        <v>0</v>
      </c>
      <c r="U28" s="197">
        <f aca="true" t="shared" si="6" ref="U28:U38">+H28+I28-(M28+P28)-Q28</f>
        <v>0</v>
      </c>
    </row>
    <row r="29" spans="1:21" ht="15" customHeight="1">
      <c r="A29" s="30"/>
      <c r="B29" s="217">
        <f>+'[9]BULLETIN'!A$20</f>
        <v>0</v>
      </c>
      <c r="C29" s="24">
        <f>+'[9]BULLETIN'!C$240</f>
        <v>0</v>
      </c>
      <c r="D29" s="24">
        <f>+'[9]BULLETIN'!D$240</f>
        <v>0</v>
      </c>
      <c r="E29" s="24">
        <f>+'[9]BULLETIN'!E$240</f>
        <v>0</v>
      </c>
      <c r="F29" s="24">
        <f>+'[9]BULLETIN'!F$240</f>
        <v>0</v>
      </c>
      <c r="G29" s="24">
        <f>+'[9]BULLETIN'!G$240</f>
        <v>0</v>
      </c>
      <c r="H29" s="24">
        <f>+'[9]BULLETIN'!I$240</f>
        <v>0</v>
      </c>
      <c r="I29" s="24">
        <f>+'[9]BULLETIN'!J$240</f>
        <v>0</v>
      </c>
      <c r="J29" s="24">
        <f>+'[9]BULLETIN'!K$240</f>
        <v>0</v>
      </c>
      <c r="K29" s="24">
        <f>+'[9]BULLETIN'!M$240</f>
        <v>0</v>
      </c>
      <c r="L29" s="24">
        <f>+'[9]BULLETIN'!N$240</f>
        <v>0</v>
      </c>
      <c r="M29" s="24">
        <f>+'[9]BULLETIN'!O$240</f>
        <v>0</v>
      </c>
      <c r="N29" s="24">
        <f>+'[9]BULLETIN'!P$240</f>
        <v>0</v>
      </c>
      <c r="O29" s="24">
        <f>+'[9]BULLETIN'!Q$240</f>
        <v>0</v>
      </c>
      <c r="P29" s="24">
        <f>+'[9]BULLETIN'!R$240</f>
        <v>0</v>
      </c>
      <c r="Q29" s="25">
        <f>+'[9]BULLETIN'!S$240</f>
        <v>0</v>
      </c>
      <c r="R29" s="196">
        <f t="shared" si="0"/>
        <v>0</v>
      </c>
      <c r="S29" s="206">
        <f t="shared" si="4"/>
        <v>0</v>
      </c>
      <c r="T29" s="197">
        <f t="shared" si="5"/>
        <v>0</v>
      </c>
      <c r="U29" s="197">
        <f t="shared" si="6"/>
        <v>0</v>
      </c>
    </row>
    <row r="30" spans="1:21" ht="15" customHeight="1">
      <c r="A30" s="30"/>
      <c r="B30" s="217">
        <f>+'[9]BULLETIN'!A$21</f>
        <v>0</v>
      </c>
      <c r="C30" s="24">
        <f>+'[9]BULLETIN'!C$241</f>
        <v>0</v>
      </c>
      <c r="D30" s="24">
        <f>+'[9]BULLETIN'!D$241</f>
        <v>0</v>
      </c>
      <c r="E30" s="24">
        <f>+'[9]BULLETIN'!E$241</f>
        <v>0</v>
      </c>
      <c r="F30" s="24">
        <f>+'[9]BULLETIN'!F$241</f>
        <v>0</v>
      </c>
      <c r="G30" s="24">
        <f>+'[9]BULLETIN'!G$241</f>
        <v>0</v>
      </c>
      <c r="H30" s="24">
        <f>+'[9]BULLETIN'!I$241</f>
        <v>0</v>
      </c>
      <c r="I30" s="24">
        <f>+'[9]BULLETIN'!J$241</f>
        <v>0</v>
      </c>
      <c r="J30" s="24">
        <f>+'[9]BULLETIN'!K$241</f>
        <v>0</v>
      </c>
      <c r="K30" s="24">
        <f>+'[9]BULLETIN'!M$241</f>
        <v>0</v>
      </c>
      <c r="L30" s="24">
        <f>+'[9]BULLETIN'!N$241</f>
        <v>0</v>
      </c>
      <c r="M30" s="24">
        <f>+'[9]BULLETIN'!O$241</f>
        <v>0</v>
      </c>
      <c r="N30" s="24">
        <f>+'[9]BULLETIN'!P$241</f>
        <v>0</v>
      </c>
      <c r="O30" s="24">
        <f>+'[9]BULLETIN'!Q$241</f>
        <v>0</v>
      </c>
      <c r="P30" s="24">
        <f>+'[9]BULLETIN'!R$241</f>
        <v>0</v>
      </c>
      <c r="Q30" s="25">
        <f>+'[9]BULLETIN'!S$241</f>
        <v>0</v>
      </c>
      <c r="R30" s="196">
        <f t="shared" si="0"/>
        <v>0</v>
      </c>
      <c r="S30" s="206">
        <f t="shared" si="4"/>
        <v>0</v>
      </c>
      <c r="T30" s="197">
        <f t="shared" si="5"/>
        <v>0</v>
      </c>
      <c r="U30" s="197">
        <f t="shared" si="6"/>
        <v>0</v>
      </c>
    </row>
    <row r="31" spans="1:21" ht="15" customHeight="1">
      <c r="A31" s="30"/>
      <c r="B31" s="217">
        <f>+'[9]BULLETIN'!A$22</f>
        <v>0</v>
      </c>
      <c r="C31" s="24">
        <f>+'[9]BULLETIN'!C$242</f>
        <v>0</v>
      </c>
      <c r="D31" s="24">
        <f>+'[9]BULLETIN'!D$242</f>
        <v>0</v>
      </c>
      <c r="E31" s="24">
        <f>+'[9]BULLETIN'!E$242</f>
        <v>0</v>
      </c>
      <c r="F31" s="24">
        <f>+'[9]BULLETIN'!F$242</f>
        <v>0</v>
      </c>
      <c r="G31" s="24">
        <f>+'[9]BULLETIN'!G$242</f>
        <v>0</v>
      </c>
      <c r="H31" s="24">
        <f>+'[9]BULLETIN'!I$242</f>
        <v>0</v>
      </c>
      <c r="I31" s="24">
        <f>+'[9]BULLETIN'!J$242</f>
        <v>0</v>
      </c>
      <c r="J31" s="24">
        <f>+'[9]BULLETIN'!K$242</f>
        <v>0</v>
      </c>
      <c r="K31" s="24">
        <f>+'[9]BULLETIN'!M$242</f>
        <v>0</v>
      </c>
      <c r="L31" s="24">
        <f>+'[9]BULLETIN'!N$242</f>
        <v>0</v>
      </c>
      <c r="M31" s="24">
        <f>+'[9]BULLETIN'!O$242</f>
        <v>0</v>
      </c>
      <c r="N31" s="24">
        <f>+'[9]BULLETIN'!P$242</f>
        <v>0</v>
      </c>
      <c r="O31" s="24">
        <f>+'[9]BULLETIN'!Q$242</f>
        <v>0</v>
      </c>
      <c r="P31" s="24">
        <f>+'[9]BULLETIN'!R$242</f>
        <v>0</v>
      </c>
      <c r="Q31" s="25">
        <f>+'[9]BULLETIN'!S$242</f>
        <v>0</v>
      </c>
      <c r="R31" s="196">
        <f t="shared" si="0"/>
        <v>0</v>
      </c>
      <c r="S31" s="206">
        <f t="shared" si="4"/>
        <v>0</v>
      </c>
      <c r="T31" s="197">
        <f t="shared" si="5"/>
        <v>0</v>
      </c>
      <c r="U31" s="197">
        <f t="shared" si="6"/>
        <v>0</v>
      </c>
    </row>
    <row r="32" spans="1:21" ht="15" customHeight="1">
      <c r="A32" s="30"/>
      <c r="B32" s="217">
        <f>+'[9]BULLETIN'!A$23</f>
        <v>0</v>
      </c>
      <c r="C32" s="24">
        <f>+'[9]BULLETIN'!C$243</f>
        <v>0</v>
      </c>
      <c r="D32" s="24">
        <f>+'[9]BULLETIN'!D$243</f>
        <v>0</v>
      </c>
      <c r="E32" s="24">
        <f>+'[9]BULLETIN'!E$243</f>
        <v>0</v>
      </c>
      <c r="F32" s="24">
        <f>+'[9]BULLETIN'!F$243</f>
        <v>0</v>
      </c>
      <c r="G32" s="24">
        <f>+'[9]BULLETIN'!G$243</f>
        <v>0</v>
      </c>
      <c r="H32" s="24">
        <f>+'[9]BULLETIN'!I$243</f>
        <v>0</v>
      </c>
      <c r="I32" s="24">
        <f>+'[9]BULLETIN'!J$243</f>
        <v>0</v>
      </c>
      <c r="J32" s="24">
        <f>+'[9]BULLETIN'!K$243</f>
        <v>0</v>
      </c>
      <c r="K32" s="24">
        <f>+'[9]BULLETIN'!M$243</f>
        <v>0</v>
      </c>
      <c r="L32" s="24">
        <f>+'[9]BULLETIN'!N$243</f>
        <v>0</v>
      </c>
      <c r="M32" s="24">
        <f>+'[9]BULLETIN'!O$243</f>
        <v>0</v>
      </c>
      <c r="N32" s="24">
        <f>+'[9]BULLETIN'!P$243</f>
        <v>0</v>
      </c>
      <c r="O32" s="24">
        <f>+'[9]BULLETIN'!Q$243</f>
        <v>0</v>
      </c>
      <c r="P32" s="24">
        <f>+'[9]BULLETIN'!R$243</f>
        <v>0</v>
      </c>
      <c r="Q32" s="25">
        <f>+'[9]BULLETIN'!S$243</f>
        <v>0</v>
      </c>
      <c r="R32" s="196">
        <f t="shared" si="0"/>
        <v>0</v>
      </c>
      <c r="S32" s="206">
        <f t="shared" si="4"/>
        <v>0</v>
      </c>
      <c r="T32" s="197">
        <f t="shared" si="5"/>
        <v>0</v>
      </c>
      <c r="U32" s="197">
        <f t="shared" si="6"/>
        <v>0</v>
      </c>
    </row>
    <row r="33" spans="1:21" ht="15" customHeight="1">
      <c r="A33" s="30"/>
      <c r="B33" s="217">
        <f>+'[9]BULLETIN'!A$24</f>
        <v>0</v>
      </c>
      <c r="C33" s="24">
        <f>+'[9]BULLETIN'!C$244</f>
        <v>0</v>
      </c>
      <c r="D33" s="24">
        <f>+'[9]BULLETIN'!D$244</f>
        <v>0</v>
      </c>
      <c r="E33" s="24">
        <f>+'[9]BULLETIN'!E$244</f>
        <v>0</v>
      </c>
      <c r="F33" s="24">
        <f>+'[9]BULLETIN'!F$244</f>
        <v>0</v>
      </c>
      <c r="G33" s="24">
        <f>+'[9]BULLETIN'!G$244</f>
        <v>0</v>
      </c>
      <c r="H33" s="24">
        <f>+'[9]BULLETIN'!I$244</f>
        <v>0</v>
      </c>
      <c r="I33" s="24">
        <f>+'[9]BULLETIN'!J$244</f>
        <v>0</v>
      </c>
      <c r="J33" s="24">
        <f>+'[9]BULLETIN'!K$244</f>
        <v>0</v>
      </c>
      <c r="K33" s="24">
        <f>+'[9]BULLETIN'!M$244</f>
        <v>0</v>
      </c>
      <c r="L33" s="24">
        <f>+'[9]BULLETIN'!N$244</f>
        <v>0</v>
      </c>
      <c r="M33" s="24">
        <f>+'[9]BULLETIN'!O$244</f>
        <v>0</v>
      </c>
      <c r="N33" s="24">
        <f>+'[9]BULLETIN'!P$244</f>
        <v>0</v>
      </c>
      <c r="O33" s="24">
        <f>+'[9]BULLETIN'!Q$244</f>
        <v>0</v>
      </c>
      <c r="P33" s="24">
        <f>+'[9]BULLETIN'!R$244</f>
        <v>0</v>
      </c>
      <c r="Q33" s="25">
        <f>+'[9]BULLETIN'!S$244</f>
        <v>0</v>
      </c>
      <c r="R33" s="196">
        <f t="shared" si="0"/>
        <v>0</v>
      </c>
      <c r="S33" s="206">
        <f t="shared" si="4"/>
        <v>0</v>
      </c>
      <c r="T33" s="197">
        <f t="shared" si="5"/>
        <v>0</v>
      </c>
      <c r="U33" s="197">
        <f t="shared" si="6"/>
        <v>0</v>
      </c>
    </row>
    <row r="34" spans="1:21" ht="15" customHeight="1">
      <c r="A34" s="30"/>
      <c r="B34" s="217">
        <f>+'[9]BULLETIN'!A$25</f>
        <v>0</v>
      </c>
      <c r="C34" s="24">
        <f>+'[9]BULLETIN'!C$245</f>
        <v>0</v>
      </c>
      <c r="D34" s="24">
        <f>+'[9]BULLETIN'!D$245</f>
        <v>0</v>
      </c>
      <c r="E34" s="24">
        <f>+'[9]BULLETIN'!E$245</f>
        <v>0</v>
      </c>
      <c r="F34" s="24">
        <f>+'[9]BULLETIN'!F$245</f>
        <v>0</v>
      </c>
      <c r="G34" s="24">
        <f>+'[9]BULLETIN'!G$245</f>
        <v>0</v>
      </c>
      <c r="H34" s="24">
        <f>+'[9]BULLETIN'!I$245</f>
        <v>0</v>
      </c>
      <c r="I34" s="24">
        <f>+'[9]BULLETIN'!J$245</f>
        <v>0</v>
      </c>
      <c r="J34" s="24">
        <f>+'[9]BULLETIN'!K$245</f>
        <v>0</v>
      </c>
      <c r="K34" s="24">
        <f>+'[9]BULLETIN'!M$245</f>
        <v>0</v>
      </c>
      <c r="L34" s="24">
        <f>+'[9]BULLETIN'!N$245</f>
        <v>0</v>
      </c>
      <c r="M34" s="24">
        <f>+'[9]BULLETIN'!O$245</f>
        <v>0</v>
      </c>
      <c r="N34" s="24">
        <f>+'[9]BULLETIN'!P$245</f>
        <v>0</v>
      </c>
      <c r="O34" s="24">
        <f>+'[9]BULLETIN'!Q$245</f>
        <v>0</v>
      </c>
      <c r="P34" s="24">
        <f>+'[9]BULLETIN'!R$245</f>
        <v>0</v>
      </c>
      <c r="Q34" s="25">
        <f>+'[9]BULLETIN'!S$245</f>
        <v>0</v>
      </c>
      <c r="R34" s="196">
        <f t="shared" si="0"/>
        <v>0</v>
      </c>
      <c r="S34" s="206">
        <f t="shared" si="4"/>
        <v>0</v>
      </c>
      <c r="T34" s="197">
        <f t="shared" si="5"/>
        <v>0</v>
      </c>
      <c r="U34" s="197">
        <f t="shared" si="6"/>
        <v>0</v>
      </c>
    </row>
    <row r="35" spans="1:21" ht="15" customHeight="1">
      <c r="A35" s="30"/>
      <c r="B35" s="217">
        <f>+'[9]BULLETIN'!A$26</f>
        <v>0</v>
      </c>
      <c r="C35" s="24">
        <f>+'[9]BULLETIN'!C$246</f>
        <v>0</v>
      </c>
      <c r="D35" s="24">
        <f>+'[9]BULLETIN'!D$246</f>
        <v>0</v>
      </c>
      <c r="E35" s="24">
        <f>+'[9]BULLETIN'!E$246</f>
        <v>0</v>
      </c>
      <c r="F35" s="24">
        <f>+'[9]BULLETIN'!F$246</f>
        <v>0</v>
      </c>
      <c r="G35" s="24">
        <f>+'[9]BULLETIN'!G$246</f>
        <v>0</v>
      </c>
      <c r="H35" s="24">
        <f>+'[9]BULLETIN'!I$246</f>
        <v>0</v>
      </c>
      <c r="I35" s="24">
        <f>+'[9]BULLETIN'!J$246</f>
        <v>0</v>
      </c>
      <c r="J35" s="24">
        <f>+'[9]BULLETIN'!K$246</f>
        <v>0</v>
      </c>
      <c r="K35" s="24">
        <f>+'[9]BULLETIN'!M$246</f>
        <v>0</v>
      </c>
      <c r="L35" s="24">
        <f>+'[9]BULLETIN'!N$246</f>
        <v>0</v>
      </c>
      <c r="M35" s="24">
        <f>+'[9]BULLETIN'!O$246</f>
        <v>0</v>
      </c>
      <c r="N35" s="24">
        <f>+'[9]BULLETIN'!P$246</f>
        <v>0</v>
      </c>
      <c r="O35" s="24">
        <f>+'[9]BULLETIN'!Q$246</f>
        <v>0</v>
      </c>
      <c r="P35" s="24">
        <f>+'[9]BULLETIN'!R$246</f>
        <v>0</v>
      </c>
      <c r="Q35" s="25">
        <f>+'[9]BULLETIN'!S$246</f>
        <v>0</v>
      </c>
      <c r="R35" s="196">
        <f t="shared" si="0"/>
        <v>0</v>
      </c>
      <c r="S35" s="206">
        <f t="shared" si="4"/>
        <v>0</v>
      </c>
      <c r="T35" s="197">
        <f t="shared" si="5"/>
        <v>0</v>
      </c>
      <c r="U35" s="197">
        <f t="shared" si="6"/>
        <v>0</v>
      </c>
    </row>
    <row r="36" spans="1:21" ht="15" customHeight="1">
      <c r="A36" s="30"/>
      <c r="B36" s="217">
        <f>+'[9]BULLETIN'!A$27</f>
        <v>0</v>
      </c>
      <c r="C36" s="24">
        <f>+'[9]BULLETIN'!C$247</f>
        <v>0</v>
      </c>
      <c r="D36" s="24">
        <f>+'[9]BULLETIN'!D$247</f>
        <v>0</v>
      </c>
      <c r="E36" s="24">
        <f>+'[9]BULLETIN'!E$247</f>
        <v>0</v>
      </c>
      <c r="F36" s="24">
        <f>+'[9]BULLETIN'!F$247</f>
        <v>0</v>
      </c>
      <c r="G36" s="24">
        <f>+'[9]BULLETIN'!G$247</f>
        <v>0</v>
      </c>
      <c r="H36" s="24">
        <f>+'[9]BULLETIN'!I$247</f>
        <v>0</v>
      </c>
      <c r="I36" s="24">
        <f>+'[9]BULLETIN'!J$247</f>
        <v>0</v>
      </c>
      <c r="J36" s="24">
        <f>+'[9]BULLETIN'!K$247</f>
        <v>0</v>
      </c>
      <c r="K36" s="24">
        <f>+'[9]BULLETIN'!M$247</f>
        <v>0</v>
      </c>
      <c r="L36" s="24">
        <f>+'[9]BULLETIN'!N$247</f>
        <v>0</v>
      </c>
      <c r="M36" s="24">
        <f>+'[9]BULLETIN'!O$247</f>
        <v>0</v>
      </c>
      <c r="N36" s="24">
        <f>+'[9]BULLETIN'!P$247</f>
        <v>0</v>
      </c>
      <c r="O36" s="24">
        <f>+'[9]BULLETIN'!Q$247</f>
        <v>0</v>
      </c>
      <c r="P36" s="24">
        <f>+'[9]BULLETIN'!R$247</f>
        <v>0</v>
      </c>
      <c r="Q36" s="25">
        <f>+'[9]BULLETIN'!S$247</f>
        <v>0</v>
      </c>
      <c r="R36" s="196">
        <f t="shared" si="0"/>
        <v>0</v>
      </c>
      <c r="S36" s="206">
        <f>+(H36+I36)-(M36+P36)</f>
        <v>0</v>
      </c>
      <c r="T36" s="197">
        <f t="shared" si="5"/>
        <v>0</v>
      </c>
      <c r="U36" s="197">
        <f t="shared" si="6"/>
        <v>0</v>
      </c>
    </row>
    <row r="37" spans="1:21" ht="15" customHeight="1">
      <c r="A37" s="30"/>
      <c r="B37" s="217">
        <f>+'[9]BULLETIN'!A$28</f>
        <v>0</v>
      </c>
      <c r="C37" s="24">
        <f>+'[9]BULLETIN'!C$248</f>
        <v>0</v>
      </c>
      <c r="D37" s="24">
        <f>+'[9]BULLETIN'!D$248</f>
        <v>0</v>
      </c>
      <c r="E37" s="24">
        <f>+'[9]BULLETIN'!E$248</f>
        <v>0</v>
      </c>
      <c r="F37" s="24">
        <f>+'[9]BULLETIN'!F$248</f>
        <v>0</v>
      </c>
      <c r="G37" s="24">
        <f>+'[9]BULLETIN'!G$248</f>
        <v>0</v>
      </c>
      <c r="H37" s="24">
        <f>+'[9]BULLETIN'!I$248</f>
        <v>0</v>
      </c>
      <c r="I37" s="24">
        <f>+'[9]BULLETIN'!J$248</f>
        <v>0</v>
      </c>
      <c r="J37" s="24">
        <f>+'[9]BULLETIN'!K$248</f>
        <v>0</v>
      </c>
      <c r="K37" s="24">
        <f>+'[9]BULLETIN'!M$248</f>
        <v>0</v>
      </c>
      <c r="L37" s="24">
        <f>+'[9]BULLETIN'!N$248</f>
        <v>0</v>
      </c>
      <c r="M37" s="24">
        <f>+'[9]BULLETIN'!O$248</f>
        <v>0</v>
      </c>
      <c r="N37" s="24">
        <f>+'[9]BULLETIN'!P$248</f>
        <v>0</v>
      </c>
      <c r="O37" s="24">
        <f>+'[9]BULLETIN'!Q$248</f>
        <v>0</v>
      </c>
      <c r="P37" s="24">
        <f>+'[9]BULLETIN'!R$248</f>
        <v>0</v>
      </c>
      <c r="Q37" s="25">
        <f>+'[9]BULLETIN'!S$248</f>
        <v>0</v>
      </c>
      <c r="R37" s="196">
        <f t="shared" si="0"/>
        <v>0</v>
      </c>
      <c r="S37" s="206">
        <f>+(H37+I37)-(M37+P37)</f>
        <v>0</v>
      </c>
      <c r="T37" s="197">
        <f t="shared" si="5"/>
        <v>0</v>
      </c>
      <c r="U37" s="197">
        <f t="shared" si="6"/>
        <v>0</v>
      </c>
    </row>
    <row r="38" spans="1:21" ht="15" customHeight="1">
      <c r="A38" s="30"/>
      <c r="B38" s="217">
        <f>+'[9]BULLETIN'!A$29</f>
        <v>0</v>
      </c>
      <c r="C38" s="24">
        <f>+'[9]BULLETIN'!C$249</f>
        <v>0</v>
      </c>
      <c r="D38" s="24">
        <f>+'[9]BULLETIN'!D$249</f>
        <v>0</v>
      </c>
      <c r="E38" s="24">
        <f>+'[9]BULLETIN'!E$249</f>
        <v>0</v>
      </c>
      <c r="F38" s="24">
        <f>+'[9]BULLETIN'!F$249</f>
        <v>0</v>
      </c>
      <c r="G38" s="24">
        <f>+'[9]BULLETIN'!G$249</f>
        <v>0</v>
      </c>
      <c r="H38" s="24">
        <f>+'[9]BULLETIN'!I$249</f>
        <v>0</v>
      </c>
      <c r="I38" s="24">
        <f>+'[9]BULLETIN'!J$249</f>
        <v>0</v>
      </c>
      <c r="J38" s="24">
        <f>+'[9]BULLETIN'!K$249</f>
        <v>0</v>
      </c>
      <c r="K38" s="24">
        <f>+'[9]BULLETIN'!M$249</f>
        <v>0</v>
      </c>
      <c r="L38" s="24">
        <f>+'[9]BULLETIN'!N$249</f>
        <v>0</v>
      </c>
      <c r="M38" s="24">
        <f>+'[9]BULLETIN'!O$249</f>
        <v>0</v>
      </c>
      <c r="N38" s="24">
        <f>+'[9]BULLETIN'!P$249</f>
        <v>0</v>
      </c>
      <c r="O38" s="24">
        <f>+'[9]BULLETIN'!Q$249</f>
        <v>0</v>
      </c>
      <c r="P38" s="24">
        <f>+'[9]BULLETIN'!R$249</f>
        <v>0</v>
      </c>
      <c r="Q38" s="25">
        <f>+'[9]BULLETIN'!S$249</f>
        <v>0</v>
      </c>
      <c r="R38" s="196">
        <f t="shared" si="0"/>
        <v>0</v>
      </c>
      <c r="S38" s="206">
        <f>+(H38+I38)-(M38+P38)</f>
        <v>0</v>
      </c>
      <c r="T38" s="197">
        <f t="shared" si="5"/>
        <v>0</v>
      </c>
      <c r="U38" s="197">
        <f t="shared" si="6"/>
        <v>0</v>
      </c>
    </row>
    <row r="39" spans="1:18" ht="15" customHeight="1" thickBot="1">
      <c r="A39" s="88"/>
      <c r="B39" s="8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R39" s="41"/>
    </row>
    <row r="40" spans="3:18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3:18" ht="12.7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3:18" ht="12.7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3:18" ht="12.7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3:18" ht="12.7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</sheetData>
  <sheetProtection/>
  <mergeCells count="5">
    <mergeCell ref="A4:B5"/>
    <mergeCell ref="I4:I5"/>
    <mergeCell ref="Q4:Q5"/>
    <mergeCell ref="J4:M4"/>
    <mergeCell ref="N4:P4"/>
  </mergeCells>
  <printOptions horizontalCentered="1"/>
  <pageMargins left="0.48" right="0.2" top="0.85" bottom="0.984251968503937" header="0.53" footer="0.5118110236220472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1"/>
  <sheetViews>
    <sheetView showGridLines="0" zoomScalePageLayoutView="0" workbookViewId="0" topLeftCell="A25">
      <selection activeCell="T1" sqref="T1:Y16384"/>
    </sheetView>
  </sheetViews>
  <sheetFormatPr defaultColWidth="11.421875" defaultRowHeight="13.5"/>
  <cols>
    <col min="1" max="1" width="6.7109375" style="8" customWidth="1"/>
    <col min="2" max="2" width="12.57421875" style="8" customWidth="1"/>
    <col min="3" max="3" width="10.57421875" style="8" customWidth="1"/>
    <col min="4" max="4" width="13.28125" style="8" customWidth="1"/>
    <col min="5" max="5" width="9.7109375" style="8" customWidth="1"/>
    <col min="6" max="6" width="9.57421875" style="8" customWidth="1"/>
    <col min="7" max="7" width="8.8515625" style="8" customWidth="1"/>
    <col min="8" max="10" width="10.00390625" style="8" customWidth="1"/>
    <col min="11" max="11" width="10.57421875" style="8" customWidth="1"/>
    <col min="12" max="12" width="9.8515625" style="8" customWidth="1"/>
    <col min="13" max="13" width="8.28125" style="8" customWidth="1"/>
    <col min="14" max="14" width="10.28125" style="8" customWidth="1"/>
    <col min="15" max="15" width="9.421875" style="8" customWidth="1"/>
    <col min="16" max="16" width="9.8515625" style="8" customWidth="1"/>
    <col min="17" max="17" width="9.421875" style="8" customWidth="1"/>
    <col min="18" max="18" width="10.28125" style="8" customWidth="1"/>
    <col min="19" max="19" width="11.421875" style="8" customWidth="1"/>
    <col min="20" max="20" width="12.57421875" style="8" customWidth="1"/>
    <col min="21" max="21" width="11.421875" style="8" customWidth="1"/>
    <col min="22" max="22" width="12.8515625" style="8" customWidth="1"/>
    <col min="23" max="23" width="11.421875" style="8" customWidth="1"/>
    <col min="24" max="24" width="13.140625" style="8" customWidth="1"/>
    <col min="25" max="16384" width="11.421875" style="8" customWidth="1"/>
  </cols>
  <sheetData>
    <row r="2" spans="1:18" ht="15.75">
      <c r="A2" s="131" t="s">
        <v>74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16.5" thickBot="1">
      <c r="A3" s="7" t="str">
        <f>+AEN!$A3</f>
        <v>ZONE BEAC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75</v>
      </c>
      <c r="Q3" s="1"/>
      <c r="R3" s="1"/>
    </row>
    <row r="4" spans="1:18" ht="30" customHeight="1">
      <c r="A4" s="226" t="s">
        <v>30</v>
      </c>
      <c r="B4" s="255"/>
      <c r="C4" s="46" t="s">
        <v>76</v>
      </c>
      <c r="D4" s="47"/>
      <c r="E4" s="47"/>
      <c r="F4" s="47"/>
      <c r="G4" s="47"/>
      <c r="H4" s="47"/>
      <c r="I4" s="47"/>
      <c r="J4" s="48"/>
      <c r="K4" s="234" t="s">
        <v>77</v>
      </c>
      <c r="L4" s="247" t="s">
        <v>78</v>
      </c>
      <c r="M4" s="293"/>
      <c r="N4" s="293"/>
      <c r="O4" s="293"/>
      <c r="P4" s="293"/>
      <c r="Q4" s="300"/>
      <c r="R4" s="224" t="s">
        <v>166</v>
      </c>
    </row>
    <row r="5" spans="1:18" ht="15.75" customHeight="1">
      <c r="A5" s="261"/>
      <c r="B5" s="262"/>
      <c r="C5" s="95" t="s">
        <v>79</v>
      </c>
      <c r="D5" s="96"/>
      <c r="E5" s="96"/>
      <c r="F5" s="97"/>
      <c r="G5" s="295" t="s">
        <v>80</v>
      </c>
      <c r="H5" s="296"/>
      <c r="I5" s="297"/>
      <c r="J5" s="298" t="s">
        <v>164</v>
      </c>
      <c r="K5" s="291"/>
      <c r="L5" s="96" t="s">
        <v>79</v>
      </c>
      <c r="M5" s="96"/>
      <c r="N5" s="96"/>
      <c r="O5" s="97"/>
      <c r="P5" s="298" t="s">
        <v>33</v>
      </c>
      <c r="Q5" s="298" t="s">
        <v>165</v>
      </c>
      <c r="R5" s="299"/>
    </row>
    <row r="6" spans="1:18" ht="72" customHeight="1">
      <c r="A6" s="289"/>
      <c r="B6" s="290"/>
      <c r="C6" s="134" t="s">
        <v>182</v>
      </c>
      <c r="D6" s="134" t="s">
        <v>181</v>
      </c>
      <c r="E6" s="134" t="s">
        <v>163</v>
      </c>
      <c r="F6" s="134" t="s">
        <v>8</v>
      </c>
      <c r="G6" s="134" t="s">
        <v>132</v>
      </c>
      <c r="H6" s="134" t="s">
        <v>130</v>
      </c>
      <c r="I6" s="134" t="s">
        <v>8</v>
      </c>
      <c r="J6" s="291"/>
      <c r="K6" s="141" t="s">
        <v>72</v>
      </c>
      <c r="L6" s="142" t="s">
        <v>81</v>
      </c>
      <c r="M6" s="134" t="s">
        <v>73</v>
      </c>
      <c r="N6" s="135" t="s">
        <v>71</v>
      </c>
      <c r="O6" s="135" t="s">
        <v>8</v>
      </c>
      <c r="P6" s="291"/>
      <c r="Q6" s="291"/>
      <c r="R6" s="292"/>
    </row>
    <row r="7" spans="1:18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spans="1:18" ht="15" customHeight="1">
      <c r="A8" s="22">
        <f>+'[2]BULLETIN'!B$83</f>
        <v>2014</v>
      </c>
      <c r="B8" s="27"/>
      <c r="C8" s="191">
        <f>+'[2]BULLETIN'!C$276</f>
        <v>1193877</v>
      </c>
      <c r="D8" s="191">
        <f>+'[2]BULLETIN'!D$276</f>
        <v>0</v>
      </c>
      <c r="E8" s="191">
        <f>+'[2]BULLETIN'!E$276</f>
        <v>83867</v>
      </c>
      <c r="F8" s="191">
        <f>+'[2]BULLETIN'!F$276</f>
        <v>1277744</v>
      </c>
      <c r="G8" s="191">
        <f>+'[2]BULLETIN'!G$276</f>
        <v>137046</v>
      </c>
      <c r="H8" s="191">
        <f>+'[2]BULLETIN'!H$276</f>
        <v>2733612</v>
      </c>
      <c r="I8" s="191">
        <f>+'[2]BULLETIN'!I$276</f>
        <v>2870658</v>
      </c>
      <c r="J8" s="191">
        <f>+'[2]BULLETIN'!J$276</f>
        <v>-1592914</v>
      </c>
      <c r="K8" s="191">
        <f>+'[2]BULLETIN'!M$276</f>
        <v>155555</v>
      </c>
      <c r="L8" s="191">
        <f>+'[2]BULLETIN'!N$276</f>
        <v>339149</v>
      </c>
      <c r="M8" s="191">
        <f>+'[2]BULLETIN'!O$276</f>
        <v>4944</v>
      </c>
      <c r="N8" s="191">
        <f>+'[2]BULLETIN'!P$276</f>
        <v>736901</v>
      </c>
      <c r="O8" s="191">
        <f>+'[2]BULLETIN'!Q$276</f>
        <v>1080994</v>
      </c>
      <c r="P8" s="191">
        <f>+'[2]BULLETIN'!R$276</f>
        <v>1441749</v>
      </c>
      <c r="Q8" s="191">
        <f>+'[2]BULLETIN'!S$276</f>
        <v>-360755</v>
      </c>
      <c r="R8" s="190">
        <f>+'[2]BULLETIN'!T$276</f>
        <v>-1798114</v>
      </c>
    </row>
    <row r="9" spans="1:18" ht="15" customHeight="1">
      <c r="A9" s="22">
        <f>+'[1]BULLETIN'!B$83</f>
        <v>2015</v>
      </c>
      <c r="B9" s="27"/>
      <c r="C9" s="191">
        <f>+'[1]BULLETIN'!C$276</f>
        <v>2130220</v>
      </c>
      <c r="D9" s="191">
        <f>+'[1]BULLETIN'!D$276</f>
        <v>0</v>
      </c>
      <c r="E9" s="191">
        <f>+'[1]BULLETIN'!E$276</f>
        <v>83867</v>
      </c>
      <c r="F9" s="191">
        <f>+'[1]BULLETIN'!F$276</f>
        <v>2214087</v>
      </c>
      <c r="G9" s="191">
        <f>+'[1]BULLETIN'!G$276</f>
        <v>100429</v>
      </c>
      <c r="H9" s="191">
        <f>+'[1]BULLETIN'!H$276</f>
        <v>2343545</v>
      </c>
      <c r="I9" s="191">
        <f>+'[1]BULLETIN'!I$276</f>
        <v>2443974</v>
      </c>
      <c r="J9" s="191">
        <f>+'[1]BULLETIN'!J$276</f>
        <v>-229887</v>
      </c>
      <c r="K9" s="191">
        <f>+'[1]BULLETIN'!M$276</f>
        <v>173793</v>
      </c>
      <c r="L9" s="191">
        <f>+'[1]BULLETIN'!N$276</f>
        <v>586661</v>
      </c>
      <c r="M9" s="191">
        <f>+'[1]BULLETIN'!O$276</f>
        <v>4944</v>
      </c>
      <c r="N9" s="191">
        <f>+'[1]BULLETIN'!P$276</f>
        <v>714033</v>
      </c>
      <c r="O9" s="191">
        <f>+'[1]BULLETIN'!Q$276</f>
        <v>1305638</v>
      </c>
      <c r="P9" s="191">
        <f>+'[1]BULLETIN'!R$276</f>
        <v>1424933</v>
      </c>
      <c r="Q9" s="191">
        <f>+'[1]BULLETIN'!S$276</f>
        <v>-119295</v>
      </c>
      <c r="R9" s="190">
        <f>+'[1]BULLETIN'!T$276</f>
        <v>-175389</v>
      </c>
    </row>
    <row r="10" spans="1:18" ht="15" customHeight="1">
      <c r="A10" s="22">
        <f>+'[3]BULLETIN'!B$83</f>
        <v>2016</v>
      </c>
      <c r="B10" s="27"/>
      <c r="C10" s="191">
        <f>+'[3]BULLETIN'!C$276</f>
        <v>2360435</v>
      </c>
      <c r="D10" s="191">
        <f>+'[3]BULLETIN'!D$276</f>
        <v>0</v>
      </c>
      <c r="E10" s="191">
        <f>+'[3]BULLETIN'!E$276</f>
        <v>85669</v>
      </c>
      <c r="F10" s="191">
        <f>+'[3]BULLETIN'!F$276</f>
        <v>2446104</v>
      </c>
      <c r="G10" s="191">
        <f>+'[3]BULLETIN'!G$276</f>
        <v>123391</v>
      </c>
      <c r="H10" s="191">
        <f>+'[3]BULLETIN'!H$276</f>
        <v>873105</v>
      </c>
      <c r="I10" s="191">
        <f>+'[3]BULLETIN'!I$276</f>
        <v>996496</v>
      </c>
      <c r="J10" s="191">
        <f>+'[3]BULLETIN'!J$276</f>
        <v>1449608</v>
      </c>
      <c r="K10" s="191">
        <f>+'[3]BULLETIN'!M$276</f>
        <v>200697</v>
      </c>
      <c r="L10" s="191">
        <f>+'[3]BULLETIN'!N$276</f>
        <v>1200273</v>
      </c>
      <c r="M10" s="191">
        <f>+'[3]BULLETIN'!O$276</f>
        <v>4944</v>
      </c>
      <c r="N10" s="191">
        <f>+'[3]BULLETIN'!P$276</f>
        <v>933545</v>
      </c>
      <c r="O10" s="191">
        <f>+'[3]BULLETIN'!Q$276</f>
        <v>2138762</v>
      </c>
      <c r="P10" s="191">
        <f>+'[3]BULLETIN'!R$276</f>
        <v>1347389</v>
      </c>
      <c r="Q10" s="191">
        <f>+'[3]BULLETIN'!S$276</f>
        <v>791373</v>
      </c>
      <c r="R10" s="190">
        <f>+'[3]BULLETIN'!T$276</f>
        <v>2441678</v>
      </c>
    </row>
    <row r="11" spans="1:18" ht="15" customHeight="1">
      <c r="A11" s="22">
        <f>+'[5]BULLETIN'!B$83</f>
        <v>2017</v>
      </c>
      <c r="B11" s="27"/>
      <c r="C11" s="191">
        <f>+'[5]BULLETIN'!C$276</f>
        <v>463826</v>
      </c>
      <c r="D11" s="191">
        <f>+'[5]BULLETIN'!D$276</f>
        <v>0</v>
      </c>
      <c r="E11" s="191">
        <f>+'[5]BULLETIN'!E$276</f>
        <v>2309169</v>
      </c>
      <c r="F11" s="191">
        <f>+'[5]BULLETIN'!F$276</f>
        <v>2772995</v>
      </c>
      <c r="G11" s="191">
        <f>+'[5]BULLETIN'!G$276</f>
        <v>129343</v>
      </c>
      <c r="H11" s="191">
        <f>+'[5]BULLETIN'!H$276</f>
        <v>1183193.265405</v>
      </c>
      <c r="I11" s="191">
        <f>+'[5]BULLETIN'!I$276</f>
        <v>1312536.265405</v>
      </c>
      <c r="J11" s="191">
        <f>+'[5]BULLETIN'!J$276</f>
        <v>1460458.734595</v>
      </c>
      <c r="K11" s="191">
        <f>+'[5]BULLETIN'!M$276</f>
        <v>490736</v>
      </c>
      <c r="L11" s="191">
        <f>+'[5]BULLETIN'!N$276</f>
        <v>1037679</v>
      </c>
      <c r="M11" s="191">
        <f>+'[5]BULLETIN'!O$276</f>
        <v>4944</v>
      </c>
      <c r="N11" s="191">
        <f>+'[5]BULLETIN'!P$276</f>
        <v>1069705</v>
      </c>
      <c r="O11" s="191">
        <f>+'[5]BULLETIN'!Q$276</f>
        <v>2112328</v>
      </c>
      <c r="P11" s="191">
        <f>+'[5]BULLETIN'!R$276</f>
        <v>1315048</v>
      </c>
      <c r="Q11" s="191">
        <f>+'[5]BULLETIN'!S$276</f>
        <v>797280</v>
      </c>
      <c r="R11" s="190">
        <f>+'[5]BULLETIN'!T$276</f>
        <v>2748474.734595</v>
      </c>
    </row>
    <row r="12" spans="1:18" ht="15" customHeight="1">
      <c r="A12" s="22">
        <f>+'[6]BULLETIN'!$B$83</f>
        <v>2018</v>
      </c>
      <c r="B12" s="27"/>
      <c r="C12" s="191">
        <f>+'[6]BULLETIN'!C$276</f>
        <v>2481</v>
      </c>
      <c r="D12" s="191">
        <f>+'[6]BULLETIN'!D$276</f>
        <v>0</v>
      </c>
      <c r="E12" s="191">
        <f>+'[6]BULLETIN'!E$276</f>
        <v>2770401</v>
      </c>
      <c r="F12" s="191">
        <f>+'[6]BULLETIN'!F$276</f>
        <v>2772882</v>
      </c>
      <c r="G12" s="191">
        <f>+'[6]BULLETIN'!G$276</f>
        <v>75264</v>
      </c>
      <c r="H12" s="191">
        <f>+'[6]BULLETIN'!H$276</f>
        <v>1216583.265405</v>
      </c>
      <c r="I12" s="191">
        <f>+'[6]BULLETIN'!I$276</f>
        <v>1291847.265405</v>
      </c>
      <c r="J12" s="191">
        <f>+'[6]BULLETIN'!J$276</f>
        <v>1481034.734595</v>
      </c>
      <c r="K12" s="191">
        <f>+'[6]BULLETIN'!M$276</f>
        <v>798243</v>
      </c>
      <c r="L12" s="191">
        <f>+'[6]BULLETIN'!N$276</f>
        <v>1233548</v>
      </c>
      <c r="M12" s="191">
        <f>+'[6]BULLETIN'!O$276</f>
        <v>4944</v>
      </c>
      <c r="N12" s="191">
        <f>+'[6]BULLETIN'!P$276</f>
        <v>1072189</v>
      </c>
      <c r="O12" s="191">
        <f>+'[6]BULLETIN'!Q$276</f>
        <v>2310681</v>
      </c>
      <c r="P12" s="191">
        <f>+'[6]BULLETIN'!R$276</f>
        <v>1159637</v>
      </c>
      <c r="Q12" s="191">
        <f>+'[6]BULLETIN'!S$276</f>
        <v>1151044</v>
      </c>
      <c r="R12" s="190">
        <f>+'[6]BULLETIN'!T$276</f>
        <v>3430321.734595</v>
      </c>
    </row>
    <row r="13" spans="1:18" ht="15" customHeight="1">
      <c r="A13" s="22">
        <f>+'[7]BULLETIN'!$B$83</f>
        <v>2019</v>
      </c>
      <c r="B13" s="27"/>
      <c r="C13" s="191">
        <f>+'[7]BULLETIN'!C$276</f>
        <v>0</v>
      </c>
      <c r="D13" s="191">
        <f>+'[7]BULLETIN'!D$276</f>
        <v>0</v>
      </c>
      <c r="E13" s="191">
        <f>+'[7]BULLETIN'!E$276</f>
        <v>2771783</v>
      </c>
      <c r="F13" s="191">
        <f>+'[7]BULLETIN'!F$276</f>
        <v>2771783</v>
      </c>
      <c r="G13" s="191">
        <f>+'[7]BULLETIN'!G$276</f>
        <v>78312</v>
      </c>
      <c r="H13" s="191">
        <f>+'[7]BULLETIN'!H$276</f>
        <v>1136689.265405</v>
      </c>
      <c r="I13" s="191">
        <f>+'[7]BULLETIN'!I$276</f>
        <v>1215001.265405</v>
      </c>
      <c r="J13" s="191">
        <f>+'[7]BULLETIN'!J$276</f>
        <v>1556781.734595</v>
      </c>
      <c r="K13" s="191">
        <f>+'[7]BULLETIN'!M$276</f>
        <v>1019908</v>
      </c>
      <c r="L13" s="191">
        <f>+'[7]BULLETIN'!N$276</f>
        <v>2046687</v>
      </c>
      <c r="M13" s="191">
        <f>+'[7]BULLETIN'!O$276</f>
        <v>4944</v>
      </c>
      <c r="N13" s="191">
        <f>+'[7]BULLETIN'!P$276</f>
        <v>1065696</v>
      </c>
      <c r="O13" s="191">
        <f>+'[7]BULLETIN'!Q$276</f>
        <v>3117327</v>
      </c>
      <c r="P13" s="191">
        <f>+'[7]BULLETIN'!R$276</f>
        <v>1196592</v>
      </c>
      <c r="Q13" s="191">
        <f>+'[7]BULLETIN'!S$276</f>
        <v>1920735</v>
      </c>
      <c r="R13" s="190">
        <f>+'[7]BULLETIN'!T$276</f>
        <v>4497424.734595</v>
      </c>
    </row>
    <row r="14" spans="1:18" ht="15" customHeight="1">
      <c r="A14" s="22">
        <f>+'[4]BULLETIN'!$B$83</f>
        <v>2020</v>
      </c>
      <c r="B14" s="27"/>
      <c r="C14" s="191">
        <f>+'[4]BULLETIN'!C$276</f>
        <v>0</v>
      </c>
      <c r="D14" s="191">
        <f>+'[4]BULLETIN'!D$276</f>
        <v>40718</v>
      </c>
      <c r="E14" s="191">
        <f>+'[4]BULLETIN'!E$276</f>
        <v>2770452</v>
      </c>
      <c r="F14" s="191">
        <f>+'[4]BULLETIN'!F$276</f>
        <v>2811170</v>
      </c>
      <c r="G14" s="191">
        <f>+'[4]BULLETIN'!G$276</f>
        <v>144457</v>
      </c>
      <c r="H14" s="191">
        <f>+'[4]BULLETIN'!H$276</f>
        <v>775277.4735920001</v>
      </c>
      <c r="I14" s="191">
        <f>+'[4]BULLETIN'!I$276</f>
        <v>919734.4735920001</v>
      </c>
      <c r="J14" s="191">
        <f>+'[4]BULLETIN'!J$276</f>
        <v>1891435.526408</v>
      </c>
      <c r="K14" s="191">
        <f>+'[4]BULLETIN'!M$276</f>
        <v>1701179</v>
      </c>
      <c r="L14" s="191">
        <f>+'[4]BULLETIN'!N$276</f>
        <v>2883073</v>
      </c>
      <c r="M14" s="191">
        <f>+'[4]BULLETIN'!O$276</f>
        <v>4944</v>
      </c>
      <c r="N14" s="191">
        <f>+'[4]BULLETIN'!P$276</f>
        <v>1358445</v>
      </c>
      <c r="O14" s="191">
        <f>+'[4]BULLETIN'!Q$276</f>
        <v>4246462</v>
      </c>
      <c r="P14" s="191">
        <f>+'[4]BULLETIN'!R$276</f>
        <v>1295482</v>
      </c>
      <c r="Q14" s="191">
        <f>+'[4]BULLETIN'!S$276</f>
        <v>2950980</v>
      </c>
      <c r="R14" s="190">
        <f>+'[4]BULLETIN'!T$276</f>
        <v>6543594.526408</v>
      </c>
    </row>
    <row r="15" spans="1:18" ht="15" customHeight="1">
      <c r="A15" s="22">
        <f>+'[8]BULLETIN'!$B$83</f>
        <v>2021</v>
      </c>
      <c r="B15" s="27"/>
      <c r="C15" s="191">
        <f>+'[8]BULLETIN'!C$276</f>
        <v>415351.56134899997</v>
      </c>
      <c r="D15" s="191">
        <f>+'[8]BULLETIN'!D$276</f>
        <v>0</v>
      </c>
      <c r="E15" s="191">
        <f>+'[8]BULLETIN'!E$276</f>
        <v>2770055</v>
      </c>
      <c r="F15" s="191">
        <f>+'[8]BULLETIN'!F$276</f>
        <v>3185406.561349</v>
      </c>
      <c r="G15" s="191">
        <f>+'[8]BULLETIN'!G$276</f>
        <v>74964</v>
      </c>
      <c r="H15" s="191">
        <f>+'[8]BULLETIN'!H$276</f>
        <v>1295106.106774</v>
      </c>
      <c r="I15" s="191">
        <f>+'[8]BULLETIN'!I$276</f>
        <v>1370070.106774</v>
      </c>
      <c r="J15" s="191">
        <f>+'[8]BULLETIN'!J$276</f>
        <v>1815336.4545749999</v>
      </c>
      <c r="K15" s="191">
        <f>+'[8]BULLETIN'!M$276</f>
        <v>2906968.5044994876</v>
      </c>
      <c r="L15" s="191">
        <f>+'[8]BULLETIN'!N$276</f>
        <v>3809078</v>
      </c>
      <c r="M15" s="191">
        <f>+'[8]BULLETIN'!O$276</f>
        <v>4944</v>
      </c>
      <c r="N15" s="191">
        <f>+'[8]BULLETIN'!P$276</f>
        <v>1295296</v>
      </c>
      <c r="O15" s="191">
        <f>+'[8]BULLETIN'!Q$276</f>
        <v>5109318</v>
      </c>
      <c r="P15" s="191">
        <f>+'[8]BULLETIN'!R$276</f>
        <v>1417252</v>
      </c>
      <c r="Q15" s="191">
        <f>+'[8]BULLETIN'!S$276</f>
        <v>3692066</v>
      </c>
      <c r="R15" s="190">
        <f>+'[8]BULLETIN'!T$276</f>
        <v>8414370.959074488</v>
      </c>
    </row>
    <row r="16" spans="1:18" ht="15" customHeight="1">
      <c r="A16" s="22">
        <f>+'[10]BULLETIN'!$B$83</f>
        <v>2022</v>
      </c>
      <c r="B16" s="27"/>
      <c r="C16" s="191">
        <f>+'[10]BULLETIN'!C$276</f>
        <v>308940.145882</v>
      </c>
      <c r="D16" s="191">
        <f>+'[10]BULLETIN'!D$276</f>
        <v>100503</v>
      </c>
      <c r="E16" s="191">
        <f>+'[10]BULLETIN'!E$276</f>
        <v>2770015</v>
      </c>
      <c r="F16" s="191">
        <f>+'[10]BULLETIN'!F$276</f>
        <v>3179458.145882</v>
      </c>
      <c r="G16" s="191">
        <f>+'[10]BULLETIN'!G$276</f>
        <v>111095</v>
      </c>
      <c r="H16" s="191">
        <f>+'[10]BULLETIN'!H$276</f>
        <v>1950269.106774</v>
      </c>
      <c r="I16" s="191">
        <f>+'[10]BULLETIN'!I$276</f>
        <v>2061364.106774</v>
      </c>
      <c r="J16" s="191">
        <f>+'[10]BULLETIN'!J$276</f>
        <v>1118094.0391080002</v>
      </c>
      <c r="K16" s="191">
        <f>+'[10]BULLETIN'!M$276</f>
        <v>3154977</v>
      </c>
      <c r="L16" s="191">
        <f>+'[10]BULLETIN'!N$276</f>
        <v>4614798</v>
      </c>
      <c r="M16" s="191">
        <f>+'[10]BULLETIN'!O$276</f>
        <v>4944</v>
      </c>
      <c r="N16" s="191">
        <f>+'[10]BULLETIN'!P$276</f>
        <v>1215263</v>
      </c>
      <c r="O16" s="191">
        <f>+'[10]BULLETIN'!Q$276</f>
        <v>5835005</v>
      </c>
      <c r="P16" s="191">
        <f>+'[10]BULLETIN'!R$276</f>
        <v>1523002</v>
      </c>
      <c r="Q16" s="191">
        <f>+'[10]BULLETIN'!S$276</f>
        <v>4312003</v>
      </c>
      <c r="R16" s="190">
        <f>+'[10]BULLETIN'!T$276</f>
        <v>8585074.039108</v>
      </c>
    </row>
    <row r="17" spans="1:18" ht="15" customHeight="1">
      <c r="A17" s="28"/>
      <c r="B17" s="32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0"/>
    </row>
    <row r="18" spans="1:18" ht="15" customHeight="1">
      <c r="A18" s="30">
        <f>+'[8]BULLETIN'!$B$18</f>
        <v>2021</v>
      </c>
      <c r="B18" s="31" t="str">
        <f>+'[8]BULLETIN'!A$20</f>
        <v>MARS</v>
      </c>
      <c r="C18" s="191">
        <f>+'[8]BULLETIN'!C$267</f>
        <v>12977</v>
      </c>
      <c r="D18" s="191">
        <f>+'[8]BULLETIN'!D$267</f>
        <v>54522</v>
      </c>
      <c r="E18" s="191">
        <f>+'[8]BULLETIN'!E$267</f>
        <v>2778733</v>
      </c>
      <c r="F18" s="191">
        <f>+'[8]BULLETIN'!F$267</f>
        <v>2846232</v>
      </c>
      <c r="G18" s="191">
        <f>+'[8]BULLETIN'!G$267</f>
        <v>156346</v>
      </c>
      <c r="H18" s="191">
        <f>+'[8]BULLETIN'!H$267</f>
        <v>731584.4735920001</v>
      </c>
      <c r="I18" s="191">
        <f>+'[8]BULLETIN'!I$267</f>
        <v>887930.4735920001</v>
      </c>
      <c r="J18" s="191">
        <f>+'[8]BULLETIN'!J$267</f>
        <v>1958301.526408</v>
      </c>
      <c r="K18" s="191">
        <f>+'[8]BULLETIN'!M$267</f>
        <v>1570614</v>
      </c>
      <c r="L18" s="191">
        <f>+'[8]BULLETIN'!N$267</f>
        <v>2918937</v>
      </c>
      <c r="M18" s="191">
        <f>+'[8]BULLETIN'!O$267</f>
        <v>4944</v>
      </c>
      <c r="N18" s="191">
        <f>+'[8]BULLETIN'!P$267</f>
        <v>1350275</v>
      </c>
      <c r="O18" s="191">
        <f>+'[8]BULLETIN'!Q$267</f>
        <v>4274156</v>
      </c>
      <c r="P18" s="191">
        <f>+'[8]BULLETIN'!R$267</f>
        <v>1281672</v>
      </c>
      <c r="Q18" s="191">
        <f>+'[8]BULLETIN'!S$267</f>
        <v>2992484</v>
      </c>
      <c r="R18" s="190">
        <f>+'[8]BULLETIN'!T$267</f>
        <v>6521399.526408</v>
      </c>
    </row>
    <row r="19" spans="1:18" ht="15" customHeight="1">
      <c r="A19" s="30"/>
      <c r="B19" s="31" t="str">
        <f>+'[8]BULLETIN'!A$23</f>
        <v>JUIN</v>
      </c>
      <c r="C19" s="191">
        <f>+'[8]BULLETIN'!C$270</f>
        <v>88375</v>
      </c>
      <c r="D19" s="191">
        <f>+'[8]BULLETIN'!D$270</f>
        <v>174779</v>
      </c>
      <c r="E19" s="191">
        <f>+'[8]BULLETIN'!E$270</f>
        <v>2777485</v>
      </c>
      <c r="F19" s="191">
        <f>+'[8]BULLETIN'!F$270</f>
        <v>3040639</v>
      </c>
      <c r="G19" s="191">
        <f>+'[8]BULLETIN'!G$270</f>
        <v>154303</v>
      </c>
      <c r="H19" s="191">
        <f>+'[8]BULLETIN'!H$270</f>
        <v>729035.4735920001</v>
      </c>
      <c r="I19" s="191">
        <f>+'[8]BULLETIN'!I$270</f>
        <v>883338.4735920001</v>
      </c>
      <c r="J19" s="191">
        <f>+'[8]BULLETIN'!J$270</f>
        <v>2157300.526408</v>
      </c>
      <c r="K19" s="191">
        <f>+'[8]BULLETIN'!M$270</f>
        <v>1562373</v>
      </c>
      <c r="L19" s="191">
        <f>+'[8]BULLETIN'!N$270</f>
        <v>3316707</v>
      </c>
      <c r="M19" s="191">
        <f>+'[8]BULLETIN'!O$270</f>
        <v>4944</v>
      </c>
      <c r="N19" s="191">
        <f>+'[8]BULLETIN'!P$270</f>
        <v>1419009</v>
      </c>
      <c r="O19" s="191">
        <f>+'[8]BULLETIN'!Q$270</f>
        <v>4740660</v>
      </c>
      <c r="P19" s="191">
        <f>+'[8]BULLETIN'!R$270</f>
        <v>1290989</v>
      </c>
      <c r="Q19" s="191">
        <f>+'[8]BULLETIN'!S$270</f>
        <v>3449671</v>
      </c>
      <c r="R19" s="190">
        <f>+'[8]BULLETIN'!T$270</f>
        <v>7169344.526408</v>
      </c>
    </row>
    <row r="20" spans="1:18" ht="15" customHeight="1">
      <c r="A20" s="30"/>
      <c r="B20" s="31" t="str">
        <f>+'[8]BULLETIN'!A$26</f>
        <v>SEPT</v>
      </c>
      <c r="C20" s="191">
        <f>+'[8]BULLETIN'!C$273</f>
        <v>13406</v>
      </c>
      <c r="D20" s="191">
        <f>+'[8]BULLETIN'!D$273</f>
        <v>389937</v>
      </c>
      <c r="E20" s="191">
        <f>+'[8]BULLETIN'!E$273</f>
        <v>2770115</v>
      </c>
      <c r="F20" s="191">
        <f>+'[8]BULLETIN'!F$273</f>
        <v>3173458</v>
      </c>
      <c r="G20" s="191">
        <f>+'[8]BULLETIN'!G$273</f>
        <v>151663</v>
      </c>
      <c r="H20" s="191">
        <f>+'[8]BULLETIN'!H$273</f>
        <v>1137269.106774</v>
      </c>
      <c r="I20" s="191">
        <f>+'[8]BULLETIN'!I$273</f>
        <v>1288932.106774</v>
      </c>
      <c r="J20" s="191">
        <f>+'[8]BULLETIN'!J$273</f>
        <v>1884525.893226</v>
      </c>
      <c r="K20" s="191">
        <f>+'[8]BULLETIN'!M$273</f>
        <v>1785090.7969030985</v>
      </c>
      <c r="L20" s="191">
        <f>+'[8]BULLETIN'!N$273</f>
        <v>3497279</v>
      </c>
      <c r="M20" s="191">
        <f>+'[8]BULLETIN'!O$273</f>
        <v>4944</v>
      </c>
      <c r="N20" s="191">
        <f>+'[8]BULLETIN'!P$273</f>
        <v>1358423</v>
      </c>
      <c r="O20" s="191">
        <f>+'[8]BULLETIN'!Q$273</f>
        <v>4860646</v>
      </c>
      <c r="P20" s="191">
        <f>+'[8]BULLETIN'!R$273</f>
        <v>1286798</v>
      </c>
      <c r="Q20" s="191">
        <f>+'[8]BULLETIN'!S$273</f>
        <v>3573848</v>
      </c>
      <c r="R20" s="190">
        <f>+'[8]BULLETIN'!T$273</f>
        <v>7243464.6901290985</v>
      </c>
    </row>
    <row r="21" spans="1:18" ht="15" customHeight="1">
      <c r="A21" s="30"/>
      <c r="B21" s="31" t="str">
        <f>+'[8]BULLETIN'!A$29</f>
        <v>DEC</v>
      </c>
      <c r="C21" s="191">
        <f>+'[8]BULLETIN'!C$276</f>
        <v>415351.56134899997</v>
      </c>
      <c r="D21" s="191">
        <f>+'[8]BULLETIN'!D$276</f>
        <v>0</v>
      </c>
      <c r="E21" s="191">
        <f>+'[8]BULLETIN'!E$276</f>
        <v>2770055</v>
      </c>
      <c r="F21" s="191">
        <f>+'[8]BULLETIN'!F$276</f>
        <v>3185406.561349</v>
      </c>
      <c r="G21" s="191">
        <f>+'[8]BULLETIN'!G$276</f>
        <v>74964</v>
      </c>
      <c r="H21" s="191">
        <f>+'[8]BULLETIN'!H$276</f>
        <v>1295106.106774</v>
      </c>
      <c r="I21" s="191">
        <f>+'[8]BULLETIN'!I$276</f>
        <v>1370070.106774</v>
      </c>
      <c r="J21" s="191">
        <f>+'[8]BULLETIN'!J$276</f>
        <v>1815336.4545749999</v>
      </c>
      <c r="K21" s="191">
        <f>+'[8]BULLETIN'!M$276</f>
        <v>2906968.5044994876</v>
      </c>
      <c r="L21" s="191">
        <f>+'[8]BULLETIN'!N$276</f>
        <v>3809078</v>
      </c>
      <c r="M21" s="191">
        <f>+'[8]BULLETIN'!O$276</f>
        <v>4944</v>
      </c>
      <c r="N21" s="191">
        <f>+'[8]BULLETIN'!P$276</f>
        <v>1295296</v>
      </c>
      <c r="O21" s="191">
        <f>+'[8]BULLETIN'!Q$276</f>
        <v>5109318</v>
      </c>
      <c r="P21" s="191">
        <f>+'[8]BULLETIN'!R$276</f>
        <v>1417252</v>
      </c>
      <c r="Q21" s="191">
        <f>+'[8]BULLETIN'!S$276</f>
        <v>3692066</v>
      </c>
      <c r="R21" s="190">
        <f>+'[8]BULLETIN'!T$276</f>
        <v>8414370.959074488</v>
      </c>
    </row>
    <row r="22" spans="1:18" ht="15" customHeight="1">
      <c r="A22" s="30"/>
      <c r="B22" s="3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0"/>
    </row>
    <row r="23" spans="1:18" ht="15" customHeight="1">
      <c r="A23" s="30">
        <f>+'[10]BULLETIN'!$B$18</f>
        <v>2022</v>
      </c>
      <c r="B23" s="31" t="str">
        <f>+'[10]BULLETIN'!A$20</f>
        <v>MARS</v>
      </c>
      <c r="C23" s="191">
        <f>+'[10]BULLETIN'!C$267</f>
        <v>281732.56134899997</v>
      </c>
      <c r="D23" s="191">
        <f>+'[10]BULLETIN'!D$267</f>
        <v>121437</v>
      </c>
      <c r="E23" s="191">
        <f>+'[10]BULLETIN'!E$267</f>
        <v>2783408</v>
      </c>
      <c r="F23" s="191">
        <f>+'[10]BULLETIN'!F$267</f>
        <v>3186577.561349</v>
      </c>
      <c r="G23" s="191">
        <f>+'[10]BULLETIN'!G$267</f>
        <v>109302</v>
      </c>
      <c r="H23" s="191">
        <f>+'[10]BULLETIN'!H$267</f>
        <v>1296683.106774</v>
      </c>
      <c r="I23" s="191">
        <f>+'[10]BULLETIN'!I$267</f>
        <v>1405985.106774</v>
      </c>
      <c r="J23" s="191">
        <f>+'[10]BULLETIN'!J$267</f>
        <v>1780592.4545749999</v>
      </c>
      <c r="K23" s="191">
        <f>+'[10]BULLETIN'!M$267</f>
        <v>2752925</v>
      </c>
      <c r="L23" s="191">
        <f>+'[10]BULLETIN'!N$267</f>
        <v>3979298</v>
      </c>
      <c r="M23" s="191">
        <f>+'[10]BULLETIN'!O$267</f>
        <v>4944</v>
      </c>
      <c r="N23" s="191">
        <f>+'[10]BULLETIN'!P$267</f>
        <v>1361333</v>
      </c>
      <c r="O23" s="191">
        <f>+'[10]BULLETIN'!Q$267</f>
        <v>5345575</v>
      </c>
      <c r="P23" s="191">
        <f>+'[10]BULLETIN'!R$267</f>
        <v>1490000</v>
      </c>
      <c r="Q23" s="191">
        <f>+'[10]BULLETIN'!S$267</f>
        <v>3855575</v>
      </c>
      <c r="R23" s="190">
        <f>+'[10]BULLETIN'!T$267</f>
        <v>8389092.454575</v>
      </c>
    </row>
    <row r="24" spans="1:18" ht="15" customHeight="1">
      <c r="A24" s="30"/>
      <c r="B24" s="31" t="str">
        <f>+'[10]BULLETIN'!A$23</f>
        <v>JUIN</v>
      </c>
      <c r="C24" s="191">
        <f>+'[10]BULLETIN'!C$270</f>
        <v>319978.074404</v>
      </c>
      <c r="D24" s="191">
        <f>+'[10]BULLETIN'!D$270</f>
        <v>107656</v>
      </c>
      <c r="E24" s="191">
        <f>+'[10]BULLETIN'!E$270</f>
        <v>2770015</v>
      </c>
      <c r="F24" s="191">
        <f>+'[10]BULLETIN'!F$270</f>
        <v>3197649.074404</v>
      </c>
      <c r="G24" s="191">
        <f>+'[10]BULLETIN'!G$270</f>
        <v>116172</v>
      </c>
      <c r="H24" s="191">
        <f>+'[10]BULLETIN'!H$270</f>
        <v>1809523.106774</v>
      </c>
      <c r="I24" s="191">
        <f>+'[10]BULLETIN'!I$270</f>
        <v>1925695.106774</v>
      </c>
      <c r="J24" s="191">
        <f>+'[10]BULLETIN'!J$270</f>
        <v>1271953.9676299999</v>
      </c>
      <c r="K24" s="191">
        <f>+'[10]BULLETIN'!M$270</f>
        <v>3029638</v>
      </c>
      <c r="L24" s="191">
        <f>+'[10]BULLETIN'!N$270</f>
        <v>4199216</v>
      </c>
      <c r="M24" s="191">
        <f>+'[10]BULLETIN'!O$270</f>
        <v>4944</v>
      </c>
      <c r="N24" s="191">
        <f>+'[10]BULLETIN'!P$270</f>
        <v>1235075</v>
      </c>
      <c r="O24" s="191">
        <f>+'[10]BULLETIN'!Q$270</f>
        <v>5439235</v>
      </c>
      <c r="P24" s="191">
        <f>+'[10]BULLETIN'!R$270</f>
        <v>1712978</v>
      </c>
      <c r="Q24" s="191">
        <f>+'[10]BULLETIN'!S$270</f>
        <v>3726257</v>
      </c>
      <c r="R24" s="190">
        <f>+'[10]BULLETIN'!T$270</f>
        <v>8027848.96763</v>
      </c>
    </row>
    <row r="25" spans="1:18" ht="15" customHeight="1">
      <c r="A25" s="30"/>
      <c r="B25" s="31" t="str">
        <f>+'[10]BULLETIN'!A$26</f>
        <v>SEPT</v>
      </c>
      <c r="C25" s="191">
        <f>+'[10]BULLETIN'!C$273</f>
        <v>307558.16000599996</v>
      </c>
      <c r="D25" s="191">
        <f>+'[10]BULLETIN'!D$273</f>
        <v>105736</v>
      </c>
      <c r="E25" s="191">
        <f>+'[10]BULLETIN'!E$273</f>
        <v>2770015</v>
      </c>
      <c r="F25" s="191">
        <f>+'[10]BULLETIN'!F$273</f>
        <v>3183309.1600059997</v>
      </c>
      <c r="G25" s="191">
        <f>+'[10]BULLETIN'!G$273</f>
        <v>122965</v>
      </c>
      <c r="H25" s="191">
        <f>+'[10]BULLETIN'!H$273</f>
        <v>1800224.106774</v>
      </c>
      <c r="I25" s="191">
        <f>+'[10]BULLETIN'!I$273</f>
        <v>1923189.106774</v>
      </c>
      <c r="J25" s="191">
        <f>+'[10]BULLETIN'!J$273</f>
        <v>1260120.0532319997</v>
      </c>
      <c r="K25" s="191">
        <f>+'[10]BULLETIN'!M$273</f>
        <v>3156435</v>
      </c>
      <c r="L25" s="191">
        <f>+'[10]BULLETIN'!N$273</f>
        <v>4402968</v>
      </c>
      <c r="M25" s="191">
        <f>+'[10]BULLETIN'!O$273</f>
        <v>4944</v>
      </c>
      <c r="N25" s="191">
        <f>+'[10]BULLETIN'!P$273</f>
        <v>1201761</v>
      </c>
      <c r="O25" s="191">
        <f>+'[10]BULLETIN'!Q$273</f>
        <v>5609673</v>
      </c>
      <c r="P25" s="191">
        <f>+'[10]BULLETIN'!R$273</f>
        <v>1565109</v>
      </c>
      <c r="Q25" s="191">
        <f>+'[10]BULLETIN'!S$273</f>
        <v>4044564</v>
      </c>
      <c r="R25" s="190">
        <f>+'[10]BULLETIN'!T$273</f>
        <v>8461119.053232</v>
      </c>
    </row>
    <row r="26" spans="1:18" ht="15" customHeight="1">
      <c r="A26" s="30"/>
      <c r="B26" s="31" t="str">
        <f>+'[10]BULLETIN'!A$29</f>
        <v>DEC</v>
      </c>
      <c r="C26" s="191">
        <f>+'[10]BULLETIN'!C$276</f>
        <v>308940.145882</v>
      </c>
      <c r="D26" s="191">
        <f>+'[10]BULLETIN'!D$276</f>
        <v>100503</v>
      </c>
      <c r="E26" s="191">
        <f>+'[10]BULLETIN'!E$276</f>
        <v>2770015</v>
      </c>
      <c r="F26" s="191">
        <f>+'[10]BULLETIN'!F$276</f>
        <v>3179458.145882</v>
      </c>
      <c r="G26" s="191">
        <f>+'[10]BULLETIN'!G$276</f>
        <v>111095</v>
      </c>
      <c r="H26" s="191">
        <f>+'[10]BULLETIN'!H$276</f>
        <v>1950269.106774</v>
      </c>
      <c r="I26" s="191">
        <f>+'[10]BULLETIN'!I$276</f>
        <v>2061364.106774</v>
      </c>
      <c r="J26" s="191">
        <f>+'[10]BULLETIN'!J$276</f>
        <v>1118094.0391080002</v>
      </c>
      <c r="K26" s="191">
        <f>+'[10]BULLETIN'!M$276</f>
        <v>3154977</v>
      </c>
      <c r="L26" s="191">
        <f>+'[10]BULLETIN'!N$276</f>
        <v>4614798</v>
      </c>
      <c r="M26" s="191">
        <f>+'[10]BULLETIN'!O$276</f>
        <v>4944</v>
      </c>
      <c r="N26" s="191">
        <f>+'[10]BULLETIN'!P$276</f>
        <v>1215263</v>
      </c>
      <c r="O26" s="191">
        <f>+'[10]BULLETIN'!Q$276</f>
        <v>5835005</v>
      </c>
      <c r="P26" s="191">
        <f>+'[10]BULLETIN'!R$276</f>
        <v>1523002</v>
      </c>
      <c r="Q26" s="191">
        <f>+'[10]BULLETIN'!S$276</f>
        <v>4312003</v>
      </c>
      <c r="R26" s="190">
        <f>+'[10]BULLETIN'!T$276</f>
        <v>8585074.039108</v>
      </c>
    </row>
    <row r="27" spans="1:18" ht="15" customHeight="1">
      <c r="A27" s="30"/>
      <c r="B27" s="31"/>
      <c r="C27" s="191"/>
      <c r="D27" s="193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0"/>
    </row>
    <row r="28" spans="1:25" ht="15" customHeight="1">
      <c r="A28" s="216">
        <f>+'[9]BULLETIN'!$B$18</f>
        <v>2023</v>
      </c>
      <c r="B28" s="217" t="str">
        <f>+'[9]BULLETIN'!A$18</f>
        <v>JAN</v>
      </c>
      <c r="C28" s="191">
        <f>+'[9]BULLETIN'!C$265</f>
        <v>304556.145882</v>
      </c>
      <c r="D28" s="191">
        <f>+'[9]BULLETIN'!D$265</f>
        <v>97154</v>
      </c>
      <c r="E28" s="191">
        <f>+'[9]BULLETIN'!E$265</f>
        <v>2776712</v>
      </c>
      <c r="F28" s="191">
        <f>+'[9]BULLETIN'!F$265</f>
        <v>3178422.145882</v>
      </c>
      <c r="G28" s="191">
        <f>+'[9]BULLETIN'!G$265</f>
        <v>86645</v>
      </c>
      <c r="H28" s="191">
        <f>+'[9]BULLETIN'!H$265</f>
        <v>1761924.106774</v>
      </c>
      <c r="I28" s="191">
        <f>+'[9]BULLETIN'!I$265</f>
        <v>1848569.106774</v>
      </c>
      <c r="J28" s="191">
        <f>+'[9]BULLETIN'!J$265</f>
        <v>1329853.0391080002</v>
      </c>
      <c r="K28" s="191">
        <f>+'[9]BULLETIN'!M$265</f>
        <v>3119511</v>
      </c>
      <c r="L28" s="191">
        <f>+'[9]BULLETIN'!N$265</f>
        <v>4585715</v>
      </c>
      <c r="M28" s="191">
        <f>+'[9]BULLETIN'!O$265</f>
        <v>4944</v>
      </c>
      <c r="N28" s="191">
        <f>+'[9]BULLETIN'!P$265</f>
        <v>1202239</v>
      </c>
      <c r="O28" s="191">
        <f>+'[9]BULLETIN'!Q$265</f>
        <v>5792898</v>
      </c>
      <c r="P28" s="191">
        <f>+'[9]BULLETIN'!R$265</f>
        <v>1528114</v>
      </c>
      <c r="Q28" s="191">
        <f>+'[9]BULLETIN'!S$265</f>
        <v>4264784</v>
      </c>
      <c r="R28" s="190">
        <f>+'[9]BULLETIN'!T$265</f>
        <v>8714148.039108</v>
      </c>
      <c r="T28" s="206">
        <f>+F28-I28</f>
        <v>1329853.0391080002</v>
      </c>
      <c r="U28" s="206">
        <f>+T28-J28</f>
        <v>0</v>
      </c>
      <c r="V28" s="206">
        <f>+O28-P28</f>
        <v>4264784</v>
      </c>
      <c r="W28" s="206">
        <f>+V28-Q28</f>
        <v>0</v>
      </c>
      <c r="X28" s="206">
        <f>+J28+Q28+K28</f>
        <v>8714148.039108</v>
      </c>
      <c r="Y28" s="206">
        <f>+X28-R28</f>
        <v>0</v>
      </c>
    </row>
    <row r="29" spans="1:25" ht="15" customHeight="1">
      <c r="A29" s="30"/>
      <c r="B29" s="217" t="str">
        <f>+'[9]BULLETIN'!A$19</f>
        <v>FEV</v>
      </c>
      <c r="C29" s="191">
        <f>+'[9]BULLETIN'!C$266</f>
        <v>294273.25630999997</v>
      </c>
      <c r="D29" s="191">
        <f>+'[9]BULLETIN'!D$266</f>
        <v>97154</v>
      </c>
      <c r="E29" s="191">
        <f>+'[9]BULLETIN'!E$266</f>
        <v>2783408</v>
      </c>
      <c r="F29" s="191">
        <f>+'[9]BULLETIN'!F$266</f>
        <v>3174835.25631</v>
      </c>
      <c r="G29" s="191">
        <f>+'[9]BULLETIN'!G$266</f>
        <v>111095</v>
      </c>
      <c r="H29" s="191">
        <f>+'[9]BULLETIN'!H$266</f>
        <v>1629737</v>
      </c>
      <c r="I29" s="191">
        <f>+'[9]BULLETIN'!I$266</f>
        <v>1740832</v>
      </c>
      <c r="J29" s="191">
        <f>+'[9]BULLETIN'!J$266</f>
        <v>1434003.25631</v>
      </c>
      <c r="K29" s="191">
        <f>+'[9]BULLETIN'!M$266</f>
        <v>3287319</v>
      </c>
      <c r="L29" s="191">
        <f>+'[9]BULLETIN'!N$266</f>
        <v>4338828</v>
      </c>
      <c r="M29" s="191">
        <f>+'[9]BULLETIN'!O$266</f>
        <v>4944</v>
      </c>
      <c r="N29" s="191">
        <f>+'[9]BULLETIN'!P$266</f>
        <v>1181160</v>
      </c>
      <c r="O29" s="191">
        <f>+'[9]BULLETIN'!Q$266</f>
        <v>5524932</v>
      </c>
      <c r="P29" s="191">
        <f>+'[9]BULLETIN'!R$266</f>
        <v>1567075</v>
      </c>
      <c r="Q29" s="191">
        <f>+'[9]BULLETIN'!S$266</f>
        <v>3957857</v>
      </c>
      <c r="R29" s="190">
        <f>+'[9]BULLETIN'!T$266</f>
        <v>8679179.256310001</v>
      </c>
      <c r="T29" s="206">
        <f aca="true" t="shared" si="0" ref="T29:T36">+F29-I29</f>
        <v>1434003.25631</v>
      </c>
      <c r="U29" s="206">
        <f aca="true" t="shared" si="1" ref="U29:U36">+T29-J29</f>
        <v>0</v>
      </c>
      <c r="V29" s="206">
        <f aca="true" t="shared" si="2" ref="V29:V36">+O29-P29</f>
        <v>3957857</v>
      </c>
      <c r="W29" s="206">
        <f aca="true" t="shared" si="3" ref="W29:W36">+V29-Q29</f>
        <v>0</v>
      </c>
      <c r="X29" s="206">
        <f aca="true" t="shared" si="4" ref="X29:X36">+J29+Q29+K29</f>
        <v>8679179.256310001</v>
      </c>
      <c r="Y29" s="206">
        <f aca="true" t="shared" si="5" ref="Y29:Y36">+X29-R29</f>
        <v>0</v>
      </c>
    </row>
    <row r="30" spans="1:25" ht="15" customHeight="1">
      <c r="A30" s="30"/>
      <c r="B30" s="217">
        <f>+'[9]BULLETIN'!A$20</f>
        <v>0</v>
      </c>
      <c r="C30" s="191">
        <f>+'[9]BULLETIN'!C$267</f>
        <v>0</v>
      </c>
      <c r="D30" s="191">
        <f>+'[9]BULLETIN'!D$267</f>
        <v>0</v>
      </c>
      <c r="E30" s="191">
        <f>+'[9]BULLETIN'!E$267</f>
        <v>0</v>
      </c>
      <c r="F30" s="191">
        <f>+'[9]BULLETIN'!F$267</f>
        <v>0</v>
      </c>
      <c r="G30" s="191">
        <f>+'[9]BULLETIN'!G$267</f>
        <v>0</v>
      </c>
      <c r="H30" s="191">
        <f>+'[9]BULLETIN'!H$267</f>
        <v>0</v>
      </c>
      <c r="I30" s="191">
        <f>+'[9]BULLETIN'!I$267</f>
        <v>0</v>
      </c>
      <c r="J30" s="191">
        <f>+'[9]BULLETIN'!J$267</f>
        <v>0</v>
      </c>
      <c r="K30" s="191">
        <f>+'[9]BULLETIN'!M$267</f>
        <v>0</v>
      </c>
      <c r="L30" s="191">
        <f>+'[9]BULLETIN'!N$267</f>
        <v>0</v>
      </c>
      <c r="M30" s="191">
        <f>+'[9]BULLETIN'!O$267</f>
        <v>0</v>
      </c>
      <c r="N30" s="191">
        <f>+'[9]BULLETIN'!P$267</f>
        <v>0</v>
      </c>
      <c r="O30" s="191">
        <f>+'[9]BULLETIN'!Q$267</f>
        <v>0</v>
      </c>
      <c r="P30" s="191">
        <f>+'[9]BULLETIN'!R$267</f>
        <v>0</v>
      </c>
      <c r="Q30" s="191">
        <f>+'[9]BULLETIN'!S$267</f>
        <v>0</v>
      </c>
      <c r="R30" s="190">
        <f>+'[9]BULLETIN'!T$267</f>
        <v>0</v>
      </c>
      <c r="T30" s="206">
        <f t="shared" si="0"/>
        <v>0</v>
      </c>
      <c r="U30" s="206">
        <f t="shared" si="1"/>
        <v>0</v>
      </c>
      <c r="V30" s="206">
        <f t="shared" si="2"/>
        <v>0</v>
      </c>
      <c r="W30" s="206">
        <f t="shared" si="3"/>
        <v>0</v>
      </c>
      <c r="X30" s="206">
        <f t="shared" si="4"/>
        <v>0</v>
      </c>
      <c r="Y30" s="206">
        <f t="shared" si="5"/>
        <v>0</v>
      </c>
    </row>
    <row r="31" spans="1:25" ht="15" customHeight="1">
      <c r="A31" s="30"/>
      <c r="B31" s="217">
        <f>+'[9]BULLETIN'!A$21</f>
        <v>0</v>
      </c>
      <c r="C31" s="191">
        <f>+'[9]BULLETIN'!C$268</f>
        <v>0</v>
      </c>
      <c r="D31" s="191">
        <f>+'[9]BULLETIN'!D$268</f>
        <v>0</v>
      </c>
      <c r="E31" s="191">
        <f>+'[9]BULLETIN'!E$268</f>
        <v>0</v>
      </c>
      <c r="F31" s="191">
        <f>+'[9]BULLETIN'!F$268</f>
        <v>0</v>
      </c>
      <c r="G31" s="191">
        <f>+'[9]BULLETIN'!G$268</f>
        <v>0</v>
      </c>
      <c r="H31" s="191">
        <f>+'[9]BULLETIN'!H$268</f>
        <v>0</v>
      </c>
      <c r="I31" s="191">
        <f>+'[9]BULLETIN'!I$268</f>
        <v>0</v>
      </c>
      <c r="J31" s="191">
        <f>+'[9]BULLETIN'!J$268</f>
        <v>0</v>
      </c>
      <c r="K31" s="191">
        <f>+'[9]BULLETIN'!M$268</f>
        <v>0</v>
      </c>
      <c r="L31" s="191">
        <f>+'[9]BULLETIN'!N$268</f>
        <v>0</v>
      </c>
      <c r="M31" s="191">
        <f>+'[9]BULLETIN'!O$268</f>
        <v>0</v>
      </c>
      <c r="N31" s="191">
        <f>+'[9]BULLETIN'!P$268</f>
        <v>0</v>
      </c>
      <c r="O31" s="191">
        <f>+'[9]BULLETIN'!Q$268</f>
        <v>0</v>
      </c>
      <c r="P31" s="191">
        <f>+'[9]BULLETIN'!R$268</f>
        <v>0</v>
      </c>
      <c r="Q31" s="191">
        <f>+'[9]BULLETIN'!S$268</f>
        <v>0</v>
      </c>
      <c r="R31" s="190">
        <f>+'[9]BULLETIN'!T$268</f>
        <v>0</v>
      </c>
      <c r="T31" s="206">
        <f t="shared" si="0"/>
        <v>0</v>
      </c>
      <c r="U31" s="206">
        <f t="shared" si="1"/>
        <v>0</v>
      </c>
      <c r="V31" s="206">
        <f t="shared" si="2"/>
        <v>0</v>
      </c>
      <c r="W31" s="206">
        <f t="shared" si="3"/>
        <v>0</v>
      </c>
      <c r="X31" s="206">
        <f t="shared" si="4"/>
        <v>0</v>
      </c>
      <c r="Y31" s="206">
        <f t="shared" si="5"/>
        <v>0</v>
      </c>
    </row>
    <row r="32" spans="1:25" ht="15" customHeight="1">
      <c r="A32" s="30"/>
      <c r="B32" s="217">
        <f>+'[9]BULLETIN'!A$22</f>
        <v>0</v>
      </c>
      <c r="C32" s="191">
        <f>+'[9]BULLETIN'!C$269</f>
        <v>0</v>
      </c>
      <c r="D32" s="191">
        <f>+'[9]BULLETIN'!D$269</f>
        <v>0</v>
      </c>
      <c r="E32" s="191">
        <f>+'[9]BULLETIN'!E$269</f>
        <v>0</v>
      </c>
      <c r="F32" s="191">
        <f>+'[9]BULLETIN'!F$269</f>
        <v>0</v>
      </c>
      <c r="G32" s="191">
        <f>+'[9]BULLETIN'!G$269</f>
        <v>0</v>
      </c>
      <c r="H32" s="191">
        <f>+'[9]BULLETIN'!H$269</f>
        <v>0</v>
      </c>
      <c r="I32" s="191">
        <f>+'[9]BULLETIN'!I$269</f>
        <v>0</v>
      </c>
      <c r="J32" s="191">
        <f>+'[9]BULLETIN'!J$269</f>
        <v>0</v>
      </c>
      <c r="K32" s="191">
        <f>+'[9]BULLETIN'!M$269</f>
        <v>0</v>
      </c>
      <c r="L32" s="191">
        <f>+'[9]BULLETIN'!N$269</f>
        <v>0</v>
      </c>
      <c r="M32" s="191">
        <f>+'[9]BULLETIN'!O$269</f>
        <v>0</v>
      </c>
      <c r="N32" s="191">
        <f>+'[9]BULLETIN'!P$269</f>
        <v>0</v>
      </c>
      <c r="O32" s="191">
        <f>+'[9]BULLETIN'!Q$269</f>
        <v>0</v>
      </c>
      <c r="P32" s="191">
        <f>+'[9]BULLETIN'!R$269</f>
        <v>0</v>
      </c>
      <c r="Q32" s="191">
        <f>+'[9]BULLETIN'!S$269</f>
        <v>0</v>
      </c>
      <c r="R32" s="190">
        <f>+'[9]BULLETIN'!T$269</f>
        <v>0</v>
      </c>
      <c r="T32" s="206">
        <f t="shared" si="0"/>
        <v>0</v>
      </c>
      <c r="U32" s="206">
        <f t="shared" si="1"/>
        <v>0</v>
      </c>
      <c r="V32" s="206">
        <f t="shared" si="2"/>
        <v>0</v>
      </c>
      <c r="W32" s="206">
        <f t="shared" si="3"/>
        <v>0</v>
      </c>
      <c r="X32" s="206">
        <f t="shared" si="4"/>
        <v>0</v>
      </c>
      <c r="Y32" s="206">
        <f t="shared" si="5"/>
        <v>0</v>
      </c>
    </row>
    <row r="33" spans="1:25" ht="15" customHeight="1">
      <c r="A33" s="30"/>
      <c r="B33" s="217">
        <f>+'[9]BULLETIN'!A$23</f>
        <v>0</v>
      </c>
      <c r="C33" s="191">
        <f>+'[9]BULLETIN'!C$270</f>
        <v>0</v>
      </c>
      <c r="D33" s="191">
        <f>+'[9]BULLETIN'!D$270</f>
        <v>0</v>
      </c>
      <c r="E33" s="191">
        <f>+'[9]BULLETIN'!E$270</f>
        <v>0</v>
      </c>
      <c r="F33" s="191">
        <f>+'[9]BULLETIN'!F$270</f>
        <v>0</v>
      </c>
      <c r="G33" s="191">
        <f>+'[9]BULLETIN'!G$270</f>
        <v>0</v>
      </c>
      <c r="H33" s="191">
        <f>+'[9]BULLETIN'!H$270</f>
        <v>0</v>
      </c>
      <c r="I33" s="191">
        <f>+'[9]BULLETIN'!I$270</f>
        <v>0</v>
      </c>
      <c r="J33" s="191">
        <f>+'[9]BULLETIN'!J$270</f>
        <v>0</v>
      </c>
      <c r="K33" s="191">
        <f>+'[9]BULLETIN'!M$270</f>
        <v>0</v>
      </c>
      <c r="L33" s="191">
        <f>+'[9]BULLETIN'!N$270</f>
        <v>0</v>
      </c>
      <c r="M33" s="191">
        <f>+'[9]BULLETIN'!O$270</f>
        <v>0</v>
      </c>
      <c r="N33" s="191">
        <f>+'[9]BULLETIN'!P$270</f>
        <v>0</v>
      </c>
      <c r="O33" s="191">
        <f>+'[9]BULLETIN'!Q$270</f>
        <v>0</v>
      </c>
      <c r="P33" s="191">
        <f>+'[9]BULLETIN'!R$270</f>
        <v>0</v>
      </c>
      <c r="Q33" s="191">
        <f>+'[9]BULLETIN'!S$270</f>
        <v>0</v>
      </c>
      <c r="R33" s="190">
        <f>+'[9]BULLETIN'!T$270</f>
        <v>0</v>
      </c>
      <c r="T33" s="206">
        <f t="shared" si="0"/>
        <v>0</v>
      </c>
      <c r="U33" s="206">
        <f t="shared" si="1"/>
        <v>0</v>
      </c>
      <c r="V33" s="206">
        <f t="shared" si="2"/>
        <v>0</v>
      </c>
      <c r="W33" s="206">
        <f t="shared" si="3"/>
        <v>0</v>
      </c>
      <c r="X33" s="206">
        <f t="shared" si="4"/>
        <v>0</v>
      </c>
      <c r="Y33" s="206">
        <f t="shared" si="5"/>
        <v>0</v>
      </c>
    </row>
    <row r="34" spans="1:25" ht="15" customHeight="1">
      <c r="A34" s="30"/>
      <c r="B34" s="217">
        <f>+'[9]BULLETIN'!A$24</f>
        <v>0</v>
      </c>
      <c r="C34" s="191">
        <f>+'[9]BULLETIN'!C$271</f>
        <v>0</v>
      </c>
      <c r="D34" s="191">
        <f>+'[9]BULLETIN'!D$271</f>
        <v>0</v>
      </c>
      <c r="E34" s="191">
        <f>+'[9]BULLETIN'!E$271</f>
        <v>0</v>
      </c>
      <c r="F34" s="191">
        <f>+'[9]BULLETIN'!F$271</f>
        <v>0</v>
      </c>
      <c r="G34" s="191">
        <f>+'[9]BULLETIN'!G$271</f>
        <v>0</v>
      </c>
      <c r="H34" s="191">
        <f>+'[9]BULLETIN'!H$271</f>
        <v>0</v>
      </c>
      <c r="I34" s="191">
        <f>+'[9]BULLETIN'!I$271</f>
        <v>0</v>
      </c>
      <c r="J34" s="191">
        <f>+'[9]BULLETIN'!J$271</f>
        <v>0</v>
      </c>
      <c r="K34" s="191">
        <f>+'[9]BULLETIN'!M$271</f>
        <v>0</v>
      </c>
      <c r="L34" s="191">
        <f>+'[9]BULLETIN'!N$271</f>
        <v>0</v>
      </c>
      <c r="M34" s="191">
        <f>+'[9]BULLETIN'!O$271</f>
        <v>0</v>
      </c>
      <c r="N34" s="191">
        <f>+'[9]BULLETIN'!P$271</f>
        <v>0</v>
      </c>
      <c r="O34" s="191">
        <f>+'[9]BULLETIN'!Q$271</f>
        <v>0</v>
      </c>
      <c r="P34" s="191">
        <f>+'[9]BULLETIN'!R$271</f>
        <v>0</v>
      </c>
      <c r="Q34" s="191">
        <f>+'[9]BULLETIN'!S$271</f>
        <v>0</v>
      </c>
      <c r="R34" s="190">
        <f>+'[9]BULLETIN'!T$271</f>
        <v>0</v>
      </c>
      <c r="T34" s="206">
        <f t="shared" si="0"/>
        <v>0</v>
      </c>
      <c r="U34" s="206">
        <f t="shared" si="1"/>
        <v>0</v>
      </c>
      <c r="V34" s="206">
        <f t="shared" si="2"/>
        <v>0</v>
      </c>
      <c r="W34" s="206">
        <f t="shared" si="3"/>
        <v>0</v>
      </c>
      <c r="X34" s="206">
        <f t="shared" si="4"/>
        <v>0</v>
      </c>
      <c r="Y34" s="206">
        <f t="shared" si="5"/>
        <v>0</v>
      </c>
    </row>
    <row r="35" spans="1:25" ht="15" customHeight="1">
      <c r="A35" s="30"/>
      <c r="B35" s="217">
        <f>+'[9]BULLETIN'!A$25</f>
        <v>0</v>
      </c>
      <c r="C35" s="191">
        <f>+'[9]BULLETIN'!C$272</f>
        <v>0</v>
      </c>
      <c r="D35" s="191">
        <f>+'[9]BULLETIN'!D$272</f>
        <v>0</v>
      </c>
      <c r="E35" s="191">
        <f>+'[9]BULLETIN'!E$272</f>
        <v>0</v>
      </c>
      <c r="F35" s="191">
        <f>+'[9]BULLETIN'!F$272</f>
        <v>0</v>
      </c>
      <c r="G35" s="191">
        <f>+'[9]BULLETIN'!G$272</f>
        <v>0</v>
      </c>
      <c r="H35" s="191">
        <f>+'[9]BULLETIN'!H$272</f>
        <v>0</v>
      </c>
      <c r="I35" s="191">
        <f>+'[9]BULLETIN'!I$272</f>
        <v>0</v>
      </c>
      <c r="J35" s="191">
        <f>+'[9]BULLETIN'!J$272</f>
        <v>0</v>
      </c>
      <c r="K35" s="191">
        <f>+'[9]BULLETIN'!M$272</f>
        <v>0</v>
      </c>
      <c r="L35" s="191">
        <f>+'[9]BULLETIN'!N$272</f>
        <v>0</v>
      </c>
      <c r="M35" s="191">
        <f>+'[9]BULLETIN'!O$272</f>
        <v>0</v>
      </c>
      <c r="N35" s="191">
        <f>+'[9]BULLETIN'!P$272</f>
        <v>0</v>
      </c>
      <c r="O35" s="191">
        <f>+'[9]BULLETIN'!Q$272</f>
        <v>0</v>
      </c>
      <c r="P35" s="191">
        <f>+'[9]BULLETIN'!R$272</f>
        <v>0</v>
      </c>
      <c r="Q35" s="191">
        <f>+'[9]BULLETIN'!S$272</f>
        <v>0</v>
      </c>
      <c r="R35" s="190">
        <f>+'[9]BULLETIN'!T$272</f>
        <v>0</v>
      </c>
      <c r="T35" s="206">
        <f t="shared" si="0"/>
        <v>0</v>
      </c>
      <c r="U35" s="206">
        <f t="shared" si="1"/>
        <v>0</v>
      </c>
      <c r="V35" s="206">
        <f t="shared" si="2"/>
        <v>0</v>
      </c>
      <c r="W35" s="206">
        <f t="shared" si="3"/>
        <v>0</v>
      </c>
      <c r="X35" s="206">
        <f t="shared" si="4"/>
        <v>0</v>
      </c>
      <c r="Y35" s="206">
        <f t="shared" si="5"/>
        <v>0</v>
      </c>
    </row>
    <row r="36" spans="1:25" ht="15" customHeight="1">
      <c r="A36" s="30"/>
      <c r="B36" s="217">
        <f>+'[9]BULLETIN'!A$26</f>
        <v>0</v>
      </c>
      <c r="C36" s="191">
        <f>+'[9]BULLETIN'!C$273</f>
        <v>0</v>
      </c>
      <c r="D36" s="191">
        <f>+'[9]BULLETIN'!D$273</f>
        <v>0</v>
      </c>
      <c r="E36" s="191">
        <f>+'[9]BULLETIN'!E$273</f>
        <v>0</v>
      </c>
      <c r="F36" s="191">
        <f>+'[9]BULLETIN'!F$273</f>
        <v>0</v>
      </c>
      <c r="G36" s="191">
        <f>+'[9]BULLETIN'!G$273</f>
        <v>0</v>
      </c>
      <c r="H36" s="191">
        <f>+'[9]BULLETIN'!H$273</f>
        <v>0</v>
      </c>
      <c r="I36" s="191">
        <f>+'[9]BULLETIN'!I$273</f>
        <v>0</v>
      </c>
      <c r="J36" s="191">
        <f>+'[9]BULLETIN'!J$273</f>
        <v>0</v>
      </c>
      <c r="K36" s="191">
        <f>+'[9]BULLETIN'!M$273</f>
        <v>0</v>
      </c>
      <c r="L36" s="191">
        <f>+'[9]BULLETIN'!N$273</f>
        <v>0</v>
      </c>
      <c r="M36" s="191">
        <f>+'[9]BULLETIN'!O$273</f>
        <v>0</v>
      </c>
      <c r="N36" s="191">
        <f>+'[9]BULLETIN'!P$273</f>
        <v>0</v>
      </c>
      <c r="O36" s="191">
        <f>+'[9]BULLETIN'!Q$273</f>
        <v>0</v>
      </c>
      <c r="P36" s="191">
        <f>+'[9]BULLETIN'!R$273</f>
        <v>0</v>
      </c>
      <c r="Q36" s="191">
        <f>+'[9]BULLETIN'!S$273</f>
        <v>0</v>
      </c>
      <c r="R36" s="190">
        <f>+'[9]BULLETIN'!T$273</f>
        <v>0</v>
      </c>
      <c r="T36" s="206">
        <f t="shared" si="0"/>
        <v>0</v>
      </c>
      <c r="U36" s="206">
        <f t="shared" si="1"/>
        <v>0</v>
      </c>
      <c r="V36" s="206">
        <f t="shared" si="2"/>
        <v>0</v>
      </c>
      <c r="W36" s="206">
        <f t="shared" si="3"/>
        <v>0</v>
      </c>
      <c r="X36" s="206">
        <f t="shared" si="4"/>
        <v>0</v>
      </c>
      <c r="Y36" s="206">
        <f t="shared" si="5"/>
        <v>0</v>
      </c>
    </row>
    <row r="37" spans="1:25" ht="15" customHeight="1">
      <c r="A37" s="30"/>
      <c r="B37" s="217">
        <f>+'[9]BULLETIN'!A$27</f>
        <v>0</v>
      </c>
      <c r="C37" s="191">
        <f>+'[9]BULLETIN'!C$274</f>
        <v>0</v>
      </c>
      <c r="D37" s="191">
        <f>+'[9]BULLETIN'!D$274</f>
        <v>0</v>
      </c>
      <c r="E37" s="191">
        <f>+'[9]BULLETIN'!E$274</f>
        <v>0</v>
      </c>
      <c r="F37" s="191">
        <f>+'[9]BULLETIN'!F$274</f>
        <v>0</v>
      </c>
      <c r="G37" s="191">
        <f>+'[9]BULLETIN'!G$274</f>
        <v>0</v>
      </c>
      <c r="H37" s="191">
        <f>+'[9]BULLETIN'!H$274</f>
        <v>0</v>
      </c>
      <c r="I37" s="191">
        <f>+'[9]BULLETIN'!I$274</f>
        <v>0</v>
      </c>
      <c r="J37" s="191">
        <f>+'[9]BULLETIN'!J$274</f>
        <v>0</v>
      </c>
      <c r="K37" s="191">
        <f>+'[9]BULLETIN'!M$274</f>
        <v>0</v>
      </c>
      <c r="L37" s="191">
        <f>+'[9]BULLETIN'!N$274</f>
        <v>0</v>
      </c>
      <c r="M37" s="191">
        <f>+'[9]BULLETIN'!O$274</f>
        <v>0</v>
      </c>
      <c r="N37" s="191">
        <f>+'[9]BULLETIN'!P$274</f>
        <v>0</v>
      </c>
      <c r="O37" s="191">
        <f>+'[9]BULLETIN'!Q$274</f>
        <v>0</v>
      </c>
      <c r="P37" s="191">
        <f>+'[9]BULLETIN'!R$274</f>
        <v>0</v>
      </c>
      <c r="Q37" s="191">
        <f>+'[9]BULLETIN'!S$274</f>
        <v>0</v>
      </c>
      <c r="R37" s="190">
        <f>+'[9]BULLETIN'!T$274</f>
        <v>0</v>
      </c>
      <c r="T37" s="206">
        <f>+F37-I37</f>
        <v>0</v>
      </c>
      <c r="U37" s="206">
        <f>+T37-J37</f>
        <v>0</v>
      </c>
      <c r="V37" s="206">
        <f>+O37-P37</f>
        <v>0</v>
      </c>
      <c r="W37" s="206">
        <f>+V37-Q37</f>
        <v>0</v>
      </c>
      <c r="X37" s="206">
        <f>+J37+Q37+K37</f>
        <v>0</v>
      </c>
      <c r="Y37" s="206">
        <f>+X37-R37</f>
        <v>0</v>
      </c>
    </row>
    <row r="38" spans="1:25" ht="15" customHeight="1">
      <c r="A38" s="30"/>
      <c r="B38" s="217">
        <f>+'[9]BULLETIN'!A$28</f>
        <v>0</v>
      </c>
      <c r="C38" s="191">
        <f>+'[9]BULLETIN'!C$275</f>
        <v>0</v>
      </c>
      <c r="D38" s="219">
        <f>+'[9]BULLETIN'!D$275</f>
        <v>0</v>
      </c>
      <c r="E38" s="191">
        <f>+'[9]BULLETIN'!E$275</f>
        <v>0</v>
      </c>
      <c r="F38" s="191">
        <f>+'[9]BULLETIN'!F$275</f>
        <v>0</v>
      </c>
      <c r="G38" s="191">
        <f>+'[9]BULLETIN'!G$275</f>
        <v>0</v>
      </c>
      <c r="H38" s="191">
        <f>+'[9]BULLETIN'!H$275</f>
        <v>0</v>
      </c>
      <c r="I38" s="191">
        <f>+'[9]BULLETIN'!I$275</f>
        <v>0</v>
      </c>
      <c r="J38" s="191">
        <f>+'[9]BULLETIN'!J$275</f>
        <v>0</v>
      </c>
      <c r="K38" s="191">
        <f>+'[9]BULLETIN'!M$275</f>
        <v>0</v>
      </c>
      <c r="L38" s="191">
        <f>+'[9]BULLETIN'!N$275</f>
        <v>0</v>
      </c>
      <c r="M38" s="191">
        <f>+'[9]BULLETIN'!O$275</f>
        <v>0</v>
      </c>
      <c r="N38" s="191">
        <f>+'[9]BULLETIN'!P$275</f>
        <v>0</v>
      </c>
      <c r="O38" s="191">
        <f>+'[9]BULLETIN'!Q$275</f>
        <v>0</v>
      </c>
      <c r="P38" s="191">
        <f>+'[9]BULLETIN'!R$275</f>
        <v>0</v>
      </c>
      <c r="Q38" s="191">
        <f>+'[9]BULLETIN'!S$275</f>
        <v>0</v>
      </c>
      <c r="R38" s="190">
        <f>+'[9]BULLETIN'!T$275</f>
        <v>0</v>
      </c>
      <c r="T38" s="206">
        <f>+F38-I38</f>
        <v>0</v>
      </c>
      <c r="U38" s="206">
        <f>+T38-J38</f>
        <v>0</v>
      </c>
      <c r="V38" s="206">
        <f>+O38-P38</f>
        <v>0</v>
      </c>
      <c r="W38" s="206">
        <f>+V38-Q38</f>
        <v>0</v>
      </c>
      <c r="X38" s="206">
        <f>+J38+Q38+K38</f>
        <v>0</v>
      </c>
      <c r="Y38" s="206">
        <f>+X38-R38</f>
        <v>0</v>
      </c>
    </row>
    <row r="39" spans="1:25" ht="15" customHeight="1">
      <c r="A39" s="30"/>
      <c r="B39" s="217">
        <f>+'[9]BULLETIN'!A$29</f>
        <v>0</v>
      </c>
      <c r="C39" s="191">
        <f>+'[9]BULLETIN'!C$276</f>
        <v>0</v>
      </c>
      <c r="D39" s="219">
        <f>+'[9]BULLETIN'!D$276</f>
        <v>0</v>
      </c>
      <c r="E39" s="191">
        <f>+'[9]BULLETIN'!E$276</f>
        <v>0</v>
      </c>
      <c r="F39" s="191">
        <f>+'[9]BULLETIN'!F$276</f>
        <v>0</v>
      </c>
      <c r="G39" s="191">
        <f>+'[9]BULLETIN'!G$276</f>
        <v>0</v>
      </c>
      <c r="H39" s="191">
        <f>+'[9]BULLETIN'!H$276</f>
        <v>0</v>
      </c>
      <c r="I39" s="191">
        <f>+'[9]BULLETIN'!I$276</f>
        <v>0</v>
      </c>
      <c r="J39" s="191">
        <f>+'[9]BULLETIN'!J$276</f>
        <v>0</v>
      </c>
      <c r="K39" s="191">
        <f>+'[9]BULLETIN'!M$276</f>
        <v>0</v>
      </c>
      <c r="L39" s="191">
        <f>+'[9]BULLETIN'!N$276</f>
        <v>0</v>
      </c>
      <c r="M39" s="191">
        <f>+'[9]BULLETIN'!O$276</f>
        <v>0</v>
      </c>
      <c r="N39" s="191">
        <f>+'[9]BULLETIN'!P$276</f>
        <v>0</v>
      </c>
      <c r="O39" s="191">
        <f>+'[9]BULLETIN'!Q$276</f>
        <v>0</v>
      </c>
      <c r="P39" s="191">
        <f>+'[9]BULLETIN'!R$276</f>
        <v>0</v>
      </c>
      <c r="Q39" s="191">
        <f>+'[9]BULLETIN'!S$276</f>
        <v>0</v>
      </c>
      <c r="R39" s="190">
        <f>+'[9]BULLETIN'!T$276</f>
        <v>0</v>
      </c>
      <c r="T39" s="206">
        <f>+F39-I39</f>
        <v>0</v>
      </c>
      <c r="U39" s="206">
        <f>+T39-J39</f>
        <v>0</v>
      </c>
      <c r="V39" s="206">
        <f>+O39-P39</f>
        <v>0</v>
      </c>
      <c r="W39" s="206">
        <f>+V39-Q39</f>
        <v>0</v>
      </c>
      <c r="X39" s="206">
        <f>+J39+Q39+K39</f>
        <v>0</v>
      </c>
      <c r="Y39" s="206">
        <f>+X39-R39</f>
        <v>0</v>
      </c>
    </row>
    <row r="40" spans="1:18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sheetProtection/>
  <mergeCells count="8">
    <mergeCell ref="A4:B6"/>
    <mergeCell ref="G5:I5"/>
    <mergeCell ref="P5:P6"/>
    <mergeCell ref="Q5:Q6"/>
    <mergeCell ref="R4:R6"/>
    <mergeCell ref="J5:J6"/>
    <mergeCell ref="K4:K5"/>
    <mergeCell ref="L4:Q4"/>
  </mergeCells>
  <printOptions horizontalCentered="1"/>
  <pageMargins left="0.24" right="0.26" top="0.87" bottom="0.984251968503937" header="0.5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2"/>
  <sheetViews>
    <sheetView showGridLines="0" zoomScale="120" zoomScaleNormal="120" zoomScalePageLayoutView="0" workbookViewId="0" topLeftCell="A12">
      <selection activeCell="S28" sqref="S28"/>
    </sheetView>
  </sheetViews>
  <sheetFormatPr defaultColWidth="11.421875" defaultRowHeight="13.5"/>
  <cols>
    <col min="1" max="1" width="9.7109375" style="8" customWidth="1"/>
    <col min="2" max="2" width="17.7109375" style="8" customWidth="1"/>
    <col min="3" max="3" width="9.7109375" style="8" customWidth="1"/>
    <col min="4" max="4" width="9.00390625" style="8" customWidth="1"/>
    <col min="5" max="5" width="9.57421875" style="8" bestFit="1" customWidth="1"/>
    <col min="6" max="6" width="9.7109375" style="8" customWidth="1"/>
    <col min="7" max="7" width="8.140625" style="8" customWidth="1"/>
    <col min="8" max="8" width="10.140625" style="8" customWidth="1"/>
    <col min="9" max="9" width="10.00390625" style="8" customWidth="1"/>
    <col min="10" max="10" width="10.140625" style="8" customWidth="1"/>
    <col min="11" max="11" width="9.28125" style="8" customWidth="1"/>
    <col min="12" max="13" width="9.8515625" style="8" customWidth="1"/>
    <col min="14" max="14" width="9.7109375" style="8" customWidth="1"/>
    <col min="15" max="15" width="12.421875" style="8" customWidth="1"/>
    <col min="16" max="16" width="11.421875" style="8" customWidth="1"/>
    <col min="17" max="17" width="12.8515625" style="8" customWidth="1"/>
    <col min="18" max="18" width="11.421875" style="8" customWidth="1"/>
    <col min="19" max="19" width="12.421875" style="8" customWidth="1"/>
    <col min="20" max="16384" width="11.421875" style="8" customWidth="1"/>
  </cols>
  <sheetData>
    <row r="2" spans="1:15" ht="15.75">
      <c r="A2" s="6" t="s">
        <v>82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6.5" thickBot="1">
      <c r="A3" s="1"/>
      <c r="B3" s="6" t="str">
        <f>+CNE!$A$3</f>
        <v>ZONE BEAC</v>
      </c>
      <c r="D3" s="6"/>
      <c r="E3" s="1"/>
      <c r="F3" s="1"/>
      <c r="G3" s="1"/>
      <c r="H3" s="1"/>
      <c r="I3" s="1"/>
      <c r="J3" s="1"/>
      <c r="K3" s="1"/>
      <c r="L3" s="1"/>
      <c r="M3" s="1"/>
      <c r="N3" s="2" t="s">
        <v>83</v>
      </c>
      <c r="O3" s="1"/>
    </row>
    <row r="4" spans="1:15" s="147" customFormat="1" ht="37.5" customHeight="1">
      <c r="A4" s="226" t="s">
        <v>30</v>
      </c>
      <c r="B4" s="301"/>
      <c r="C4" s="46" t="s">
        <v>180</v>
      </c>
      <c r="D4" s="47"/>
      <c r="E4" s="47"/>
      <c r="F4" s="47"/>
      <c r="G4" s="47"/>
      <c r="H4" s="47"/>
      <c r="I4" s="47"/>
      <c r="J4" s="48"/>
      <c r="K4" s="146" t="s">
        <v>84</v>
      </c>
      <c r="L4" s="305" t="s">
        <v>136</v>
      </c>
      <c r="M4" s="306"/>
      <c r="N4" s="307"/>
      <c r="O4" s="224" t="s">
        <v>138</v>
      </c>
    </row>
    <row r="5" spans="1:15" s="147" customFormat="1" ht="13.5" customHeight="1">
      <c r="A5" s="302"/>
      <c r="B5" s="303"/>
      <c r="C5" s="95" t="s">
        <v>79</v>
      </c>
      <c r="D5" s="96"/>
      <c r="E5" s="96"/>
      <c r="F5" s="97"/>
      <c r="G5" s="95" t="s">
        <v>80</v>
      </c>
      <c r="H5" s="96"/>
      <c r="I5" s="97"/>
      <c r="J5" s="298" t="s">
        <v>135</v>
      </c>
      <c r="K5" s="298" t="s">
        <v>85</v>
      </c>
      <c r="L5" s="298" t="s">
        <v>134</v>
      </c>
      <c r="M5" s="298" t="s">
        <v>133</v>
      </c>
      <c r="N5" s="298" t="s">
        <v>137</v>
      </c>
      <c r="O5" s="299"/>
    </row>
    <row r="6" spans="1:15" s="147" customFormat="1" ht="50.25" customHeight="1">
      <c r="A6" s="244"/>
      <c r="B6" s="304"/>
      <c r="C6" s="134" t="s">
        <v>131</v>
      </c>
      <c r="D6" s="134" t="s">
        <v>161</v>
      </c>
      <c r="E6" s="134" t="s">
        <v>162</v>
      </c>
      <c r="F6" s="134" t="s">
        <v>8</v>
      </c>
      <c r="G6" s="134" t="s">
        <v>132</v>
      </c>
      <c r="H6" s="134" t="s">
        <v>133</v>
      </c>
      <c r="I6" s="134" t="s">
        <v>8</v>
      </c>
      <c r="J6" s="291"/>
      <c r="K6" s="291"/>
      <c r="L6" s="291"/>
      <c r="M6" s="291"/>
      <c r="N6" s="291"/>
      <c r="O6" s="292"/>
    </row>
    <row r="7" spans="1:15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51"/>
      <c r="O7" s="66"/>
    </row>
    <row r="8" spans="1:15" ht="15" customHeight="1">
      <c r="A8" s="22">
        <f>+'[2]BULLETIN'!B$83</f>
        <v>2014</v>
      </c>
      <c r="B8" s="27"/>
      <c r="C8" s="191">
        <f>+CNE!C8</f>
        <v>1193877</v>
      </c>
      <c r="D8" s="191">
        <f>+CNE!D8</f>
        <v>0</v>
      </c>
      <c r="E8" s="191">
        <f>+CNE!E8</f>
        <v>83867</v>
      </c>
      <c r="F8" s="191">
        <f>+CNE!F8</f>
        <v>1277744</v>
      </c>
      <c r="G8" s="191">
        <f>+CNE!G8</f>
        <v>137046</v>
      </c>
      <c r="H8" s="191">
        <f>+'[2]BULLETIN'!H$304</f>
        <v>2626576</v>
      </c>
      <c r="I8" s="191">
        <f>+'[2]BULLETIN'!I$304</f>
        <v>2763622</v>
      </c>
      <c r="J8" s="191">
        <f>+'[2]BULLETIN'!J$304</f>
        <v>-1485878</v>
      </c>
      <c r="K8" s="191">
        <f>+'[2]BULLETIN'!M$304</f>
        <v>155555</v>
      </c>
      <c r="L8" s="191">
        <f>+'[2]BULLETIN'!N$304</f>
        <v>909264</v>
      </c>
      <c r="M8" s="191">
        <f>+'[2]BULLETIN'!O$304</f>
        <v>1093864</v>
      </c>
      <c r="N8" s="191">
        <f>+'[2]BULLETIN'!P$304</f>
        <v>-184600</v>
      </c>
      <c r="O8" s="190">
        <f>+'[2]BULLETIN'!Q$304</f>
        <v>-1514923</v>
      </c>
    </row>
    <row r="9" spans="1:15" ht="15" customHeight="1">
      <c r="A9" s="22">
        <f>+'[1]BULLETIN'!B$83</f>
        <v>2015</v>
      </c>
      <c r="B9" s="27"/>
      <c r="C9" s="191">
        <f>+CNE!C9</f>
        <v>2130220</v>
      </c>
      <c r="D9" s="191">
        <f>+CNE!D9</f>
        <v>0</v>
      </c>
      <c r="E9" s="191">
        <f>+CNE!E9</f>
        <v>83867</v>
      </c>
      <c r="F9" s="191">
        <f>+CNE!F9</f>
        <v>2214087</v>
      </c>
      <c r="G9" s="191">
        <f>+CNE!G9</f>
        <v>100429</v>
      </c>
      <c r="H9" s="191">
        <f>+'[1]BULLETIN'!H$304</f>
        <v>2229767</v>
      </c>
      <c r="I9" s="191">
        <f>+'[1]BULLETIN'!I$304</f>
        <v>2330196</v>
      </c>
      <c r="J9" s="191">
        <f>+'[1]BULLETIN'!J$304</f>
        <v>-116109</v>
      </c>
      <c r="K9" s="191">
        <f>+'[1]BULLETIN'!M$304</f>
        <v>173793</v>
      </c>
      <c r="L9" s="191">
        <f>+'[1]BULLETIN'!N$304</f>
        <v>1151700</v>
      </c>
      <c r="M9" s="191">
        <f>+'[1]BULLETIN'!O$304</f>
        <v>802804</v>
      </c>
      <c r="N9" s="191">
        <f>+'[1]BULLETIN'!P$304</f>
        <v>348896</v>
      </c>
      <c r="O9" s="190">
        <f>+'[1]BULLETIN'!Q$304</f>
        <v>406580</v>
      </c>
    </row>
    <row r="10" spans="1:15" ht="15" customHeight="1">
      <c r="A10" s="22">
        <f>+'[3]BULLETIN'!B$83</f>
        <v>2016</v>
      </c>
      <c r="B10" s="27"/>
      <c r="C10" s="191">
        <f>+CNE!C10</f>
        <v>2360435</v>
      </c>
      <c r="D10" s="191">
        <f>+CNE!D10</f>
        <v>0</v>
      </c>
      <c r="E10" s="191">
        <f>+CNE!E10</f>
        <v>85669</v>
      </c>
      <c r="F10" s="191">
        <f>+CNE!F10</f>
        <v>2446104</v>
      </c>
      <c r="G10" s="191">
        <f>+CNE!G10</f>
        <v>123391</v>
      </c>
      <c r="H10" s="191">
        <f>+'[3]BULLETIN'!H$304</f>
        <v>866958</v>
      </c>
      <c r="I10" s="191">
        <f>+'[3]BULLETIN'!I$304</f>
        <v>990349</v>
      </c>
      <c r="J10" s="191">
        <f>+'[3]BULLETIN'!J$304</f>
        <v>1455755</v>
      </c>
      <c r="K10" s="191">
        <f>+'[3]BULLETIN'!M$304</f>
        <v>200697</v>
      </c>
      <c r="L10" s="191">
        <f>+'[3]BULLETIN'!N$304</f>
        <v>1963366</v>
      </c>
      <c r="M10" s="191">
        <f>+'[3]BULLETIN'!O$304</f>
        <v>875737</v>
      </c>
      <c r="N10" s="191">
        <f>+'[3]BULLETIN'!P$304</f>
        <v>1087629</v>
      </c>
      <c r="O10" s="190">
        <f>+'[3]BULLETIN'!Q$304</f>
        <v>2744081</v>
      </c>
    </row>
    <row r="11" spans="1:15" ht="15" customHeight="1">
      <c r="A11" s="22">
        <f>+'[5]BULLETIN'!B$83</f>
        <v>2017</v>
      </c>
      <c r="B11" s="27"/>
      <c r="C11" s="191">
        <f>+CNE!C11</f>
        <v>463826</v>
      </c>
      <c r="D11" s="191">
        <f>+CNE!D11</f>
        <v>0</v>
      </c>
      <c r="E11" s="191">
        <f>+CNE!E11</f>
        <v>2309169</v>
      </c>
      <c r="F11" s="191">
        <f>+CNE!F11</f>
        <v>2772995</v>
      </c>
      <c r="G11" s="191">
        <f>+CNE!G11</f>
        <v>129343</v>
      </c>
      <c r="H11" s="191">
        <f>+'[5]BULLETIN'!H$304</f>
        <v>1168260.265405</v>
      </c>
      <c r="I11" s="191">
        <f>+'[5]BULLETIN'!I$304</f>
        <v>1297603.265405</v>
      </c>
      <c r="J11" s="191">
        <f>+'[5]BULLETIN'!J$304</f>
        <v>1475391.734595</v>
      </c>
      <c r="K11" s="191">
        <f>+'[5]BULLETIN'!M$304</f>
        <v>490736</v>
      </c>
      <c r="L11" s="191">
        <f>+'[5]BULLETIN'!N$304</f>
        <v>1913612</v>
      </c>
      <c r="M11" s="191">
        <f>+'[5]BULLETIN'!O$304</f>
        <v>879106</v>
      </c>
      <c r="N11" s="191">
        <f>+'[5]BULLETIN'!P$304</f>
        <v>1034506</v>
      </c>
      <c r="O11" s="190">
        <f>+'[5]BULLETIN'!Q$304</f>
        <v>3000633.734595</v>
      </c>
    </row>
    <row r="12" spans="1:15" ht="15" customHeight="1">
      <c r="A12" s="22">
        <f>+'[6]BULLETIN'!$B$83</f>
        <v>2018</v>
      </c>
      <c r="B12" s="27"/>
      <c r="C12" s="191">
        <f>+CNE!C12</f>
        <v>2481</v>
      </c>
      <c r="D12" s="191">
        <f>+CNE!D12</f>
        <v>0</v>
      </c>
      <c r="E12" s="191">
        <f>+CNE!E12</f>
        <v>2770401</v>
      </c>
      <c r="F12" s="191">
        <f>+CNE!F12</f>
        <v>2772882</v>
      </c>
      <c r="G12" s="191">
        <f>+CNE!G12</f>
        <v>75264</v>
      </c>
      <c r="H12" s="191">
        <f>+'[6]BULLETIN'!H$304</f>
        <v>1180144.265405</v>
      </c>
      <c r="I12" s="191">
        <f>+'[6]BULLETIN'!I$304</f>
        <v>1255408.265405</v>
      </c>
      <c r="J12" s="191">
        <f>+'[6]BULLETIN'!J$304</f>
        <v>1517473.734595</v>
      </c>
      <c r="K12" s="191">
        <f>+'[6]BULLETIN'!M$304</f>
        <v>798243</v>
      </c>
      <c r="L12" s="191">
        <f>+'[6]BULLETIN'!N$304</f>
        <v>2059245</v>
      </c>
      <c r="M12" s="191">
        <f>+'[6]BULLETIN'!O$304</f>
        <v>786988</v>
      </c>
      <c r="N12" s="191">
        <f>+'[6]BULLETIN'!P$304</f>
        <v>1272257</v>
      </c>
      <c r="O12" s="190">
        <f>+'[6]BULLETIN'!Q$304</f>
        <v>3587973.734595</v>
      </c>
    </row>
    <row r="13" spans="1:15" ht="15" customHeight="1">
      <c r="A13" s="22">
        <f>+'[7]BULLETIN'!$B$83</f>
        <v>2019</v>
      </c>
      <c r="B13" s="27"/>
      <c r="C13" s="191">
        <f>+CNE!C13</f>
        <v>0</v>
      </c>
      <c r="D13" s="191">
        <f>+CNE!D13</f>
        <v>0</v>
      </c>
      <c r="E13" s="191">
        <f>+CNE!E13</f>
        <v>2771783</v>
      </c>
      <c r="F13" s="191">
        <f>+CNE!F13</f>
        <v>2771783</v>
      </c>
      <c r="G13" s="191">
        <f>+CNE!G13</f>
        <v>78312</v>
      </c>
      <c r="H13" s="191">
        <f>+'[7]BULLETIN'!H$304</f>
        <v>1102381.265405</v>
      </c>
      <c r="I13" s="191">
        <f>+'[7]BULLETIN'!I$304</f>
        <v>1180693.265405</v>
      </c>
      <c r="J13" s="191">
        <f>+'[7]BULLETIN'!J$304</f>
        <v>1591089.734595</v>
      </c>
      <c r="K13" s="191">
        <f>+'[7]BULLETIN'!M$304</f>
        <v>1019908</v>
      </c>
      <c r="L13" s="191">
        <f>+'[7]BULLETIN'!N$304</f>
        <v>2852047</v>
      </c>
      <c r="M13" s="191">
        <f>+'[7]BULLETIN'!O$304</f>
        <v>805407</v>
      </c>
      <c r="N13" s="191">
        <f>+'[7]BULLETIN'!P$304</f>
        <v>2046640</v>
      </c>
      <c r="O13" s="190">
        <f>+'[7]BULLETIN'!Q$304</f>
        <v>4657637.734595</v>
      </c>
    </row>
    <row r="14" spans="1:15" ht="15" customHeight="1">
      <c r="A14" s="22">
        <f>+'[4]BULLETIN'!$B$83</f>
        <v>2020</v>
      </c>
      <c r="B14" s="27"/>
      <c r="C14" s="191">
        <f>+CNE!C14</f>
        <v>0</v>
      </c>
      <c r="D14" s="191">
        <f>+CNE!D14</f>
        <v>40718</v>
      </c>
      <c r="E14" s="191">
        <f>+CNE!E14</f>
        <v>2770452</v>
      </c>
      <c r="F14" s="191">
        <f>+CNE!F14</f>
        <v>2811170</v>
      </c>
      <c r="G14" s="191">
        <f>+CNE!G14</f>
        <v>144457</v>
      </c>
      <c r="H14" s="191">
        <f>+'[4]BULLETIN'!H$304</f>
        <v>741279.4735920001</v>
      </c>
      <c r="I14" s="191">
        <f>+'[4]BULLETIN'!I$304</f>
        <v>885736.4735920001</v>
      </c>
      <c r="J14" s="191">
        <f>+'[4]BULLETIN'!J$304</f>
        <v>1925433.526408</v>
      </c>
      <c r="K14" s="191">
        <f>+'[4]BULLETIN'!M$304</f>
        <v>1701179</v>
      </c>
      <c r="L14" s="191">
        <f>+'[4]BULLETIN'!N$304</f>
        <v>3961825</v>
      </c>
      <c r="M14" s="191">
        <f>+'[4]BULLETIN'!O$304</f>
        <v>934325</v>
      </c>
      <c r="N14" s="191">
        <f>+'[4]BULLETIN'!P$304</f>
        <v>3027500</v>
      </c>
      <c r="O14" s="190">
        <f>+'[4]BULLETIN'!Q$304</f>
        <v>6654112.526408</v>
      </c>
    </row>
    <row r="15" spans="1:15" ht="15" customHeight="1">
      <c r="A15" s="22">
        <f>+'[8]BULLETIN'!$B$83</f>
        <v>2021</v>
      </c>
      <c r="B15" s="27"/>
      <c r="C15" s="191">
        <f>+CNE!C15</f>
        <v>415351.56134899997</v>
      </c>
      <c r="D15" s="191">
        <f>+CNE!D15</f>
        <v>0</v>
      </c>
      <c r="E15" s="191">
        <f>+CNE!E15</f>
        <v>2770055</v>
      </c>
      <c r="F15" s="191">
        <f>+CNE!F15</f>
        <v>3185406.561349</v>
      </c>
      <c r="G15" s="191">
        <f>+CNE!G15</f>
        <v>74964</v>
      </c>
      <c r="H15" s="191">
        <f>+'[8]BULLETIN'!H$304</f>
        <v>1220456.106774</v>
      </c>
      <c r="I15" s="191">
        <f>+'[8]BULLETIN'!I$304</f>
        <v>1295420.106774</v>
      </c>
      <c r="J15" s="191">
        <f>+'[8]BULLETIN'!J$304</f>
        <v>1889986.4545749999</v>
      </c>
      <c r="K15" s="191">
        <f>+'[8]BULLETIN'!M$304</f>
        <v>2906968.5044994876</v>
      </c>
      <c r="L15" s="191">
        <f>+'[8]BULLETIN'!N$304</f>
        <v>4800709</v>
      </c>
      <c r="M15" s="191">
        <f>+'[8]BULLETIN'!O$304</f>
        <v>994913</v>
      </c>
      <c r="N15" s="191">
        <f>+'[8]BULLETIN'!P$304</f>
        <v>3805796</v>
      </c>
      <c r="O15" s="190">
        <f>+'[8]BULLETIN'!Q$304</f>
        <v>8602750.959074488</v>
      </c>
    </row>
    <row r="16" spans="1:15" ht="15" customHeight="1">
      <c r="A16" s="22">
        <f>+'[10]BULLETIN'!$B$83</f>
        <v>2022</v>
      </c>
      <c r="B16" s="27"/>
      <c r="C16" s="191">
        <f>+CNE!C16</f>
        <v>308940.145882</v>
      </c>
      <c r="D16" s="191">
        <f>+CNE!D16</f>
        <v>100503</v>
      </c>
      <c r="E16" s="191">
        <f>+CNE!E16</f>
        <v>2770015</v>
      </c>
      <c r="F16" s="191">
        <f>+CNE!F16</f>
        <v>3179458.145882</v>
      </c>
      <c r="G16" s="191">
        <f>+CNE!G16</f>
        <v>111095</v>
      </c>
      <c r="H16" s="191">
        <f>+'[10]BULLETIN'!H$304</f>
        <v>1950269.106774</v>
      </c>
      <c r="I16" s="191">
        <f>+'[10]BULLETIN'!I$304</f>
        <v>2061364.106774</v>
      </c>
      <c r="J16" s="191">
        <f>+'[10]BULLETIN'!J$304</f>
        <v>1118094.0391080002</v>
      </c>
      <c r="K16" s="191">
        <f>+'[10]BULLETIN'!M$304</f>
        <v>3154977</v>
      </c>
      <c r="L16" s="191">
        <f>+'[10]BULLETIN'!N$304</f>
        <v>5835005</v>
      </c>
      <c r="M16" s="191">
        <f>+'[10]BULLETIN'!O$304</f>
        <v>1523002</v>
      </c>
      <c r="N16" s="191">
        <f>+'[10]BULLETIN'!P$304</f>
        <v>4312003</v>
      </c>
      <c r="O16" s="190">
        <f>+'[10]BULLETIN'!Q$304</f>
        <v>8585074.039108</v>
      </c>
    </row>
    <row r="17" spans="1:15" ht="15" customHeight="1">
      <c r="A17" s="28"/>
      <c r="B17" s="32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0"/>
    </row>
    <row r="18" spans="1:15" ht="15" customHeight="1">
      <c r="A18" s="30">
        <f>+'[8]BULLETIN'!$B$18</f>
        <v>2021</v>
      </c>
      <c r="B18" s="31" t="str">
        <f>+'[8]BULLETIN'!A$20</f>
        <v>MARS</v>
      </c>
      <c r="C18" s="191">
        <f>+CNE!C18</f>
        <v>12977</v>
      </c>
      <c r="D18" s="191">
        <f>+CNE!D18</f>
        <v>54522</v>
      </c>
      <c r="E18" s="191">
        <f>+CNE!E18</f>
        <v>2778733</v>
      </c>
      <c r="F18" s="191">
        <f>+CNE!F18</f>
        <v>2846232</v>
      </c>
      <c r="G18" s="191">
        <f>+CNE!G18</f>
        <v>156346</v>
      </c>
      <c r="H18" s="191">
        <f>+'[8]BULLETIN'!H$295</f>
        <v>696977.4735920001</v>
      </c>
      <c r="I18" s="191">
        <f>+'[8]BULLETIN'!I$295</f>
        <v>853323.4735920001</v>
      </c>
      <c r="J18" s="191">
        <f>+'[8]BULLETIN'!J$295</f>
        <v>1992908.526408</v>
      </c>
      <c r="K18" s="191">
        <f>+'[8]BULLETIN'!M$295</f>
        <v>1570614</v>
      </c>
      <c r="L18" s="191">
        <f>+'[8]BULLETIN'!N$295</f>
        <v>4006413</v>
      </c>
      <c r="M18" s="191">
        <f>+'[8]BULLETIN'!O$295</f>
        <v>965322</v>
      </c>
      <c r="N18" s="191">
        <f>+'[8]BULLETIN'!P$295</f>
        <v>3041091</v>
      </c>
      <c r="O18" s="190">
        <f>+'[8]BULLETIN'!Q$295</f>
        <v>6604613.526408</v>
      </c>
    </row>
    <row r="19" spans="1:15" ht="15" customHeight="1">
      <c r="A19" s="30"/>
      <c r="B19" s="31" t="str">
        <f>+'[8]BULLETIN'!A$23</f>
        <v>JUIN</v>
      </c>
      <c r="C19" s="191">
        <f>+CNE!C19</f>
        <v>88375</v>
      </c>
      <c r="D19" s="191">
        <f>+CNE!D19</f>
        <v>174779</v>
      </c>
      <c r="E19" s="191">
        <f>+CNE!E19</f>
        <v>2777485</v>
      </c>
      <c r="F19" s="191">
        <f>+CNE!F19</f>
        <v>3040639</v>
      </c>
      <c r="G19" s="191">
        <f>+CNE!G19</f>
        <v>154303</v>
      </c>
      <c r="H19" s="191">
        <f>+'[8]BULLETIN'!H$298</f>
        <v>698662.4735920001</v>
      </c>
      <c r="I19" s="191">
        <f>+'[8]BULLETIN'!I$298</f>
        <v>852965.4735920001</v>
      </c>
      <c r="J19" s="191">
        <f>+'[8]BULLETIN'!J$298</f>
        <v>2187673.526408</v>
      </c>
      <c r="K19" s="191">
        <f>+'[8]BULLETIN'!M$298</f>
        <v>1562373</v>
      </c>
      <c r="L19" s="191">
        <f>+'[8]BULLETIN'!N$298</f>
        <v>4360575</v>
      </c>
      <c r="M19" s="191">
        <f>+'[8]BULLETIN'!O$298</f>
        <v>970494</v>
      </c>
      <c r="N19" s="191">
        <f>+'[8]BULLETIN'!P$298</f>
        <v>3390081</v>
      </c>
      <c r="O19" s="190">
        <f>+'[8]BULLETIN'!Q$298</f>
        <v>7140127.526408</v>
      </c>
    </row>
    <row r="20" spans="1:15" ht="15" customHeight="1">
      <c r="A20" s="30"/>
      <c r="B20" s="31" t="str">
        <f>+'[8]BULLETIN'!A$26</f>
        <v>SEPT</v>
      </c>
      <c r="C20" s="191">
        <f>+CNE!C20</f>
        <v>13406</v>
      </c>
      <c r="D20" s="191">
        <f>+CNE!D20</f>
        <v>389937</v>
      </c>
      <c r="E20" s="191">
        <f>+CNE!E20</f>
        <v>2770115</v>
      </c>
      <c r="F20" s="191">
        <f>+CNE!F20</f>
        <v>3173458</v>
      </c>
      <c r="G20" s="191">
        <f>+CNE!G20</f>
        <v>151663</v>
      </c>
      <c r="H20" s="191">
        <f>+'[8]BULLETIN'!H$301</f>
        <v>1102434.106774</v>
      </c>
      <c r="I20" s="191">
        <f>+'[8]BULLETIN'!I$301</f>
        <v>1254097.106774</v>
      </c>
      <c r="J20" s="191">
        <f>+'[8]BULLETIN'!J$301</f>
        <v>1919360.893226</v>
      </c>
      <c r="K20" s="191">
        <f>+'[8]BULLETIN'!M$301</f>
        <v>1785090.7969030985</v>
      </c>
      <c r="L20" s="191">
        <f>+'[8]BULLETIN'!N$301</f>
        <v>4546907</v>
      </c>
      <c r="M20" s="191">
        <f>+'[8]BULLETIN'!O$301</f>
        <v>1036999</v>
      </c>
      <c r="N20" s="191">
        <f>+'[8]BULLETIN'!P$301</f>
        <v>3509908</v>
      </c>
      <c r="O20" s="190">
        <f>+'[8]BULLETIN'!Q$301</f>
        <v>7214359.6901290985</v>
      </c>
    </row>
    <row r="21" spans="1:15" ht="15" customHeight="1">
      <c r="A21" s="30"/>
      <c r="B21" s="31" t="str">
        <f>+'[8]BULLETIN'!A$29</f>
        <v>DEC</v>
      </c>
      <c r="C21" s="191">
        <f>+CNE!C21</f>
        <v>415351.56134899997</v>
      </c>
      <c r="D21" s="191">
        <f>+CNE!D21</f>
        <v>0</v>
      </c>
      <c r="E21" s="191">
        <f>+CNE!E21</f>
        <v>2770055</v>
      </c>
      <c r="F21" s="191">
        <f>+CNE!F21</f>
        <v>3185406.561349</v>
      </c>
      <c r="G21" s="191">
        <f>+CNE!G21</f>
        <v>74964</v>
      </c>
      <c r="H21" s="191">
        <f>+'[8]BULLETIN'!H$304</f>
        <v>1220456.106774</v>
      </c>
      <c r="I21" s="191">
        <f>+'[8]BULLETIN'!I$304</f>
        <v>1295420.106774</v>
      </c>
      <c r="J21" s="191">
        <f>+'[8]BULLETIN'!J$304</f>
        <v>1889986.4545749999</v>
      </c>
      <c r="K21" s="191">
        <f>+'[8]BULLETIN'!M$304</f>
        <v>2906968.5044994876</v>
      </c>
      <c r="L21" s="191">
        <f>+'[8]BULLETIN'!N$304</f>
        <v>4800709</v>
      </c>
      <c r="M21" s="191">
        <f>+'[8]BULLETIN'!O$304</f>
        <v>994913</v>
      </c>
      <c r="N21" s="191">
        <f>+'[8]BULLETIN'!P$304</f>
        <v>3805796</v>
      </c>
      <c r="O21" s="190">
        <f>+'[8]BULLETIN'!Q$304</f>
        <v>8602750.959074488</v>
      </c>
    </row>
    <row r="22" spans="1:15" ht="15" customHeight="1">
      <c r="A22" s="30"/>
      <c r="B22" s="3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0"/>
    </row>
    <row r="23" spans="1:15" ht="15" customHeight="1">
      <c r="A23" s="30">
        <f>+'[10]BULLETIN'!$B$18</f>
        <v>2022</v>
      </c>
      <c r="B23" s="31" t="str">
        <f>+'[10]BULLETIN'!A$20</f>
        <v>MARS</v>
      </c>
      <c r="C23" s="191">
        <f>+CNE!C23</f>
        <v>281732.56134899997</v>
      </c>
      <c r="D23" s="191">
        <f>+CNE!D23</f>
        <v>121437</v>
      </c>
      <c r="E23" s="191">
        <f>+CNE!E23</f>
        <v>2783408</v>
      </c>
      <c r="F23" s="191">
        <f>+CNE!F23</f>
        <v>3186577.561349</v>
      </c>
      <c r="G23" s="191">
        <f>+CNE!G23</f>
        <v>109302</v>
      </c>
      <c r="H23" s="191">
        <f>+'[10]BULLETIN'!H$295</f>
        <v>1296683.106774</v>
      </c>
      <c r="I23" s="191">
        <f>+'[10]BULLETIN'!I$295</f>
        <v>1405985.106774</v>
      </c>
      <c r="J23" s="191">
        <f>+'[10]BULLETIN'!J$295</f>
        <v>1780592.4545749999</v>
      </c>
      <c r="K23" s="191">
        <f>+'[10]BULLETIN'!M$295</f>
        <v>2752925</v>
      </c>
      <c r="L23" s="191">
        <f>+'[10]BULLETIN'!N$295</f>
        <v>5345575</v>
      </c>
      <c r="M23" s="191">
        <f>+'[10]BULLETIN'!O$295</f>
        <v>1490000</v>
      </c>
      <c r="N23" s="191">
        <f>+'[10]BULLETIN'!P$295</f>
        <v>3855575</v>
      </c>
      <c r="O23" s="190">
        <f>+'[10]BULLETIN'!Q$295</f>
        <v>8389092.454575</v>
      </c>
    </row>
    <row r="24" spans="1:15" ht="15" customHeight="1">
      <c r="A24" s="30"/>
      <c r="B24" s="31" t="str">
        <f>+'[10]BULLETIN'!A$23</f>
        <v>JUIN</v>
      </c>
      <c r="C24" s="191">
        <f>+CNE!C24</f>
        <v>319978.074404</v>
      </c>
      <c r="D24" s="191">
        <f>+CNE!D24</f>
        <v>107656</v>
      </c>
      <c r="E24" s="191">
        <f>+CNE!E24</f>
        <v>2770015</v>
      </c>
      <c r="F24" s="191">
        <f>+CNE!F24</f>
        <v>3197649.074404</v>
      </c>
      <c r="G24" s="191">
        <f>+CNE!G24</f>
        <v>116172</v>
      </c>
      <c r="H24" s="191">
        <f>+'[10]BULLETIN'!H$298</f>
        <v>1809523.106774</v>
      </c>
      <c r="I24" s="191">
        <f>+'[10]BULLETIN'!I$298</f>
        <v>1925695.106774</v>
      </c>
      <c r="J24" s="191">
        <f>+'[10]BULLETIN'!J$298</f>
        <v>1271953.9676299999</v>
      </c>
      <c r="K24" s="191">
        <f>+'[10]BULLETIN'!M$298</f>
        <v>3029638</v>
      </c>
      <c r="L24" s="191">
        <f>+'[10]BULLETIN'!N$298</f>
        <v>5439235</v>
      </c>
      <c r="M24" s="191">
        <f>+'[10]BULLETIN'!O$298</f>
        <v>1712978</v>
      </c>
      <c r="N24" s="191">
        <f>+'[10]BULLETIN'!P$298</f>
        <v>3726257</v>
      </c>
      <c r="O24" s="190">
        <f>+'[10]BULLETIN'!Q$298</f>
        <v>8027848.96763</v>
      </c>
    </row>
    <row r="25" spans="1:15" ht="15" customHeight="1">
      <c r="A25" s="30"/>
      <c r="B25" s="31" t="str">
        <f>+'[10]BULLETIN'!A$26</f>
        <v>SEPT</v>
      </c>
      <c r="C25" s="191">
        <f>+CNE!C25</f>
        <v>307558.16000599996</v>
      </c>
      <c r="D25" s="191">
        <f>+CNE!D25</f>
        <v>105736</v>
      </c>
      <c r="E25" s="191">
        <f>+CNE!E25</f>
        <v>2770015</v>
      </c>
      <c r="F25" s="191">
        <f>+CNE!F25</f>
        <v>3183309.1600059997</v>
      </c>
      <c r="G25" s="191">
        <f>+CNE!G25</f>
        <v>122965</v>
      </c>
      <c r="H25" s="191">
        <f>+'[10]BULLETIN'!H$301</f>
        <v>1800224.106774</v>
      </c>
      <c r="I25" s="191">
        <f>+'[10]BULLETIN'!I$301</f>
        <v>1923189.106774</v>
      </c>
      <c r="J25" s="191">
        <f>+'[10]BULLETIN'!J$301</f>
        <v>1260120.0532319997</v>
      </c>
      <c r="K25" s="191">
        <f>+'[10]BULLETIN'!M$301</f>
        <v>3156435</v>
      </c>
      <c r="L25" s="191">
        <f>+'[10]BULLETIN'!N$301</f>
        <v>5609673</v>
      </c>
      <c r="M25" s="191">
        <f>+'[10]BULLETIN'!O$301</f>
        <v>1565109</v>
      </c>
      <c r="N25" s="191">
        <f>+'[10]BULLETIN'!P$301</f>
        <v>4044564</v>
      </c>
      <c r="O25" s="190">
        <f>+'[10]BULLETIN'!Q$301</f>
        <v>8461119.053232</v>
      </c>
    </row>
    <row r="26" spans="1:15" ht="15" customHeight="1">
      <c r="A26" s="30"/>
      <c r="B26" s="31" t="str">
        <f>+'[10]BULLETIN'!A$29</f>
        <v>DEC</v>
      </c>
      <c r="C26" s="191">
        <f>+CNE!C26</f>
        <v>308940.145882</v>
      </c>
      <c r="D26" s="191">
        <f>+CNE!D26</f>
        <v>100503</v>
      </c>
      <c r="E26" s="191">
        <f>+CNE!E26</f>
        <v>2770015</v>
      </c>
      <c r="F26" s="191">
        <f>+CNE!F26</f>
        <v>3179458.145882</v>
      </c>
      <c r="G26" s="191">
        <f>+CNE!G26</f>
        <v>111095</v>
      </c>
      <c r="H26" s="191">
        <f>+'[10]BULLETIN'!H$304</f>
        <v>1950269.106774</v>
      </c>
      <c r="I26" s="191">
        <f>+'[10]BULLETIN'!I$304</f>
        <v>2061364.106774</v>
      </c>
      <c r="J26" s="191">
        <f>+'[10]BULLETIN'!J$304</f>
        <v>1118094.0391080002</v>
      </c>
      <c r="K26" s="191">
        <f>+'[10]BULLETIN'!M$304</f>
        <v>3154977</v>
      </c>
      <c r="L26" s="191">
        <f>+'[10]BULLETIN'!N$304</f>
        <v>5835005</v>
      </c>
      <c r="M26" s="191">
        <f>+'[10]BULLETIN'!O$304</f>
        <v>1523002</v>
      </c>
      <c r="N26" s="191">
        <f>+'[10]BULLETIN'!P$304</f>
        <v>4312003</v>
      </c>
      <c r="O26" s="190">
        <f>+'[10]BULLETIN'!Q$304</f>
        <v>8585074.039108</v>
      </c>
    </row>
    <row r="27" spans="1:15" ht="15" customHeight="1">
      <c r="A27" s="30"/>
      <c r="B27" s="3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0"/>
    </row>
    <row r="28" spans="1:20" ht="15" customHeight="1">
      <c r="A28" s="216">
        <f>+'[9]BULLETIN'!$B$18</f>
        <v>2023</v>
      </c>
      <c r="B28" s="217" t="str">
        <f>+'[9]BULLETIN'!A$18</f>
        <v>JAN</v>
      </c>
      <c r="C28" s="191">
        <f>+CNE!C28</f>
        <v>304556.145882</v>
      </c>
      <c r="D28" s="191">
        <f>+CNE!D28</f>
        <v>97154</v>
      </c>
      <c r="E28" s="191">
        <f>+CNE!E28</f>
        <v>2776712</v>
      </c>
      <c r="F28" s="191">
        <f>+CNE!F28</f>
        <v>3178422.145882</v>
      </c>
      <c r="G28" s="191">
        <f>+CNE!G28</f>
        <v>86645</v>
      </c>
      <c r="H28" s="191">
        <f>+'[9]BULLETIN'!H$293</f>
        <v>1761924.106774</v>
      </c>
      <c r="I28" s="191">
        <f>+'[9]BULLETIN'!I$293</f>
        <v>1848569.106774</v>
      </c>
      <c r="J28" s="191">
        <f>+'[9]BULLETIN'!J$293</f>
        <v>1329853.0391080002</v>
      </c>
      <c r="K28" s="191">
        <f>+'[9]BULLETIN'!M$293</f>
        <v>3119511</v>
      </c>
      <c r="L28" s="191">
        <f>+'[9]BULLETIN'!N$293</f>
        <v>5792898</v>
      </c>
      <c r="M28" s="191">
        <f>+'[9]BULLETIN'!O$293</f>
        <v>1528114</v>
      </c>
      <c r="N28" s="191">
        <f>+'[9]BULLETIN'!P$293</f>
        <v>4264784</v>
      </c>
      <c r="O28" s="190">
        <f>+'[9]BULLETIN'!Q$293</f>
        <v>8714148.039108</v>
      </c>
      <c r="Q28" s="206">
        <f aca="true" t="shared" si="0" ref="Q28:Q39">+F28-I28</f>
        <v>1329853.0391080002</v>
      </c>
      <c r="R28" s="206">
        <f>+Q28-J28</f>
        <v>0</v>
      </c>
      <c r="S28" s="206">
        <f>+J28+K28+N28</f>
        <v>8714148.039108</v>
      </c>
      <c r="T28" s="206">
        <f>+S28-O28</f>
        <v>0</v>
      </c>
    </row>
    <row r="29" spans="1:20" ht="15" customHeight="1">
      <c r="A29" s="30"/>
      <c r="B29" s="217" t="str">
        <f>+'[9]BULLETIN'!A$19</f>
        <v>FEV</v>
      </c>
      <c r="C29" s="191">
        <f>+CNE!C29</f>
        <v>294273.25630999997</v>
      </c>
      <c r="D29" s="191">
        <f>+CNE!D29</f>
        <v>97154</v>
      </c>
      <c r="E29" s="191">
        <f>+CNE!E29</f>
        <v>2783408</v>
      </c>
      <c r="F29" s="191">
        <f>+CNE!F29</f>
        <v>3174835.25631</v>
      </c>
      <c r="G29" s="191">
        <f>+CNE!G29</f>
        <v>111095</v>
      </c>
      <c r="H29" s="191">
        <f>+'[9]BULLETIN'!H$294</f>
        <v>1629737</v>
      </c>
      <c r="I29" s="191">
        <f>+'[9]BULLETIN'!I$294</f>
        <v>1740832</v>
      </c>
      <c r="J29" s="191">
        <f>+'[9]BULLETIN'!J$294</f>
        <v>1434003.25631</v>
      </c>
      <c r="K29" s="191">
        <f>+'[9]BULLETIN'!M$294</f>
        <v>3287319</v>
      </c>
      <c r="L29" s="191">
        <f>+'[9]BULLETIN'!N$294</f>
        <v>5524932</v>
      </c>
      <c r="M29" s="191">
        <f>+'[9]BULLETIN'!O$294</f>
        <v>1567075</v>
      </c>
      <c r="N29" s="191">
        <f>+'[9]BULLETIN'!P$294</f>
        <v>3957857</v>
      </c>
      <c r="O29" s="190">
        <f>+'[9]BULLETIN'!Q$294</f>
        <v>8679179.256310001</v>
      </c>
      <c r="Q29" s="206">
        <f t="shared" si="0"/>
        <v>1434003.25631</v>
      </c>
      <c r="R29" s="206">
        <f aca="true" t="shared" si="1" ref="R29:R35">+Q29-J29</f>
        <v>0</v>
      </c>
      <c r="S29" s="206">
        <f aca="true" t="shared" si="2" ref="S29:S35">+J29+K29+N29</f>
        <v>8679179.256310001</v>
      </c>
      <c r="T29" s="206">
        <f aca="true" t="shared" si="3" ref="T29:T35">+S29-O29</f>
        <v>0</v>
      </c>
    </row>
    <row r="30" spans="1:20" ht="15" customHeight="1">
      <c r="A30" s="30"/>
      <c r="B30" s="217">
        <f>+'[9]BULLETIN'!A$20</f>
        <v>0</v>
      </c>
      <c r="C30" s="191">
        <f>+CNE!C30</f>
        <v>0</v>
      </c>
      <c r="D30" s="191">
        <f>+CNE!D30</f>
        <v>0</v>
      </c>
      <c r="E30" s="191">
        <f>+CNE!E30</f>
        <v>0</v>
      </c>
      <c r="F30" s="191">
        <f>+CNE!F30</f>
        <v>0</v>
      </c>
      <c r="G30" s="191">
        <f>+CNE!G30</f>
        <v>0</v>
      </c>
      <c r="H30" s="191">
        <f>+'[9]BULLETIN'!H$295</f>
        <v>0</v>
      </c>
      <c r="I30" s="191">
        <f>+'[9]BULLETIN'!I$295</f>
        <v>0</v>
      </c>
      <c r="J30" s="191">
        <f>+'[9]BULLETIN'!J$295</f>
        <v>0</v>
      </c>
      <c r="K30" s="191">
        <f>+'[9]BULLETIN'!M$295</f>
        <v>0</v>
      </c>
      <c r="L30" s="191">
        <f>+'[9]BULLETIN'!N$295</f>
        <v>0</v>
      </c>
      <c r="M30" s="191">
        <f>+'[9]BULLETIN'!O$295</f>
        <v>0</v>
      </c>
      <c r="N30" s="191">
        <f>+'[9]BULLETIN'!P$295</f>
        <v>0</v>
      </c>
      <c r="O30" s="190">
        <f>+'[9]BULLETIN'!Q$295</f>
        <v>0</v>
      </c>
      <c r="Q30" s="206">
        <f t="shared" si="0"/>
        <v>0</v>
      </c>
      <c r="R30" s="206">
        <f t="shared" si="1"/>
        <v>0</v>
      </c>
      <c r="S30" s="206">
        <f t="shared" si="2"/>
        <v>0</v>
      </c>
      <c r="T30" s="206">
        <f t="shared" si="3"/>
        <v>0</v>
      </c>
    </row>
    <row r="31" spans="1:20" ht="15" customHeight="1">
      <c r="A31" s="30"/>
      <c r="B31" s="217">
        <f>+'[9]BULLETIN'!A$21</f>
        <v>0</v>
      </c>
      <c r="C31" s="191">
        <f>+CNE!C31</f>
        <v>0</v>
      </c>
      <c r="D31" s="191">
        <f>+CNE!D31</f>
        <v>0</v>
      </c>
      <c r="E31" s="191">
        <f>+CNE!E31</f>
        <v>0</v>
      </c>
      <c r="F31" s="191">
        <f>+CNE!F31</f>
        <v>0</v>
      </c>
      <c r="G31" s="191">
        <f>+CNE!G31</f>
        <v>0</v>
      </c>
      <c r="H31" s="191">
        <f>+'[9]BULLETIN'!H$296</f>
        <v>0</v>
      </c>
      <c r="I31" s="191">
        <f>+'[9]BULLETIN'!I$296</f>
        <v>0</v>
      </c>
      <c r="J31" s="191">
        <f>+'[9]BULLETIN'!J$296</f>
        <v>0</v>
      </c>
      <c r="K31" s="191">
        <f>+'[9]BULLETIN'!M$296</f>
        <v>0</v>
      </c>
      <c r="L31" s="191">
        <f>+'[9]BULLETIN'!N$296</f>
        <v>0</v>
      </c>
      <c r="M31" s="191">
        <f>+'[9]BULLETIN'!O$296</f>
        <v>0</v>
      </c>
      <c r="N31" s="191">
        <f>+'[9]BULLETIN'!P$296</f>
        <v>0</v>
      </c>
      <c r="O31" s="190">
        <f>+'[9]BULLETIN'!Q$296</f>
        <v>0</v>
      </c>
      <c r="Q31" s="206">
        <f t="shared" si="0"/>
        <v>0</v>
      </c>
      <c r="R31" s="206">
        <f t="shared" si="1"/>
        <v>0</v>
      </c>
      <c r="S31" s="206">
        <f t="shared" si="2"/>
        <v>0</v>
      </c>
      <c r="T31" s="206">
        <f t="shared" si="3"/>
        <v>0</v>
      </c>
    </row>
    <row r="32" spans="1:20" ht="15" customHeight="1">
      <c r="A32" s="30"/>
      <c r="B32" s="217">
        <f>+'[9]BULLETIN'!A$22</f>
        <v>0</v>
      </c>
      <c r="C32" s="191">
        <f>+CNE!C32</f>
        <v>0</v>
      </c>
      <c r="D32" s="191">
        <f>+CNE!D32</f>
        <v>0</v>
      </c>
      <c r="E32" s="191">
        <f>+CNE!E32</f>
        <v>0</v>
      </c>
      <c r="F32" s="191">
        <f>+CNE!F32</f>
        <v>0</v>
      </c>
      <c r="G32" s="191">
        <f>+CNE!G32</f>
        <v>0</v>
      </c>
      <c r="H32" s="191">
        <f>+'[9]BULLETIN'!H$297</f>
        <v>0</v>
      </c>
      <c r="I32" s="191">
        <f>+'[9]BULLETIN'!I$297</f>
        <v>0</v>
      </c>
      <c r="J32" s="191">
        <f>+'[9]BULLETIN'!J$297</f>
        <v>0</v>
      </c>
      <c r="K32" s="191">
        <f>+'[9]BULLETIN'!M$297</f>
        <v>0</v>
      </c>
      <c r="L32" s="191">
        <f>+'[9]BULLETIN'!N$297</f>
        <v>0</v>
      </c>
      <c r="M32" s="191">
        <f>+'[9]BULLETIN'!O$297</f>
        <v>0</v>
      </c>
      <c r="N32" s="191">
        <f>+'[9]BULLETIN'!P$297</f>
        <v>0</v>
      </c>
      <c r="O32" s="190">
        <f>+'[9]BULLETIN'!Q$297</f>
        <v>0</v>
      </c>
      <c r="Q32" s="206">
        <f t="shared" si="0"/>
        <v>0</v>
      </c>
      <c r="R32" s="206">
        <f t="shared" si="1"/>
        <v>0</v>
      </c>
      <c r="S32" s="206">
        <f t="shared" si="2"/>
        <v>0</v>
      </c>
      <c r="T32" s="206">
        <f t="shared" si="3"/>
        <v>0</v>
      </c>
    </row>
    <row r="33" spans="1:20" ht="15" customHeight="1">
      <c r="A33" s="30"/>
      <c r="B33" s="217">
        <f>+'[9]BULLETIN'!A$23</f>
        <v>0</v>
      </c>
      <c r="C33" s="191">
        <f>+CNE!C33</f>
        <v>0</v>
      </c>
      <c r="D33" s="191">
        <f>+CNE!D33</f>
        <v>0</v>
      </c>
      <c r="E33" s="191">
        <f>+CNE!E33</f>
        <v>0</v>
      </c>
      <c r="F33" s="191">
        <f>+CNE!F33</f>
        <v>0</v>
      </c>
      <c r="G33" s="191">
        <f>+CNE!G33</f>
        <v>0</v>
      </c>
      <c r="H33" s="191">
        <f>+'[9]BULLETIN'!H$298</f>
        <v>0</v>
      </c>
      <c r="I33" s="191">
        <f>+'[9]BULLETIN'!I$298</f>
        <v>0</v>
      </c>
      <c r="J33" s="191">
        <f>+'[9]BULLETIN'!J$298</f>
        <v>0</v>
      </c>
      <c r="K33" s="191">
        <f>+'[9]BULLETIN'!M$298</f>
        <v>0</v>
      </c>
      <c r="L33" s="191">
        <f>+'[9]BULLETIN'!N$298</f>
        <v>0</v>
      </c>
      <c r="M33" s="191">
        <f>+'[9]BULLETIN'!O$298</f>
        <v>0</v>
      </c>
      <c r="N33" s="191">
        <f>+'[9]BULLETIN'!P$298</f>
        <v>0</v>
      </c>
      <c r="O33" s="190">
        <f>+'[9]BULLETIN'!Q$298</f>
        <v>0</v>
      </c>
      <c r="Q33" s="206">
        <f t="shared" si="0"/>
        <v>0</v>
      </c>
      <c r="R33" s="206">
        <f t="shared" si="1"/>
        <v>0</v>
      </c>
      <c r="S33" s="206">
        <f t="shared" si="2"/>
        <v>0</v>
      </c>
      <c r="T33" s="206">
        <f t="shared" si="3"/>
        <v>0</v>
      </c>
    </row>
    <row r="34" spans="1:20" ht="15" customHeight="1">
      <c r="A34" s="30"/>
      <c r="B34" s="217">
        <f>+'[9]BULLETIN'!A$24</f>
        <v>0</v>
      </c>
      <c r="C34" s="191">
        <f>+CNE!C34</f>
        <v>0</v>
      </c>
      <c r="D34" s="191">
        <f>+CNE!D34</f>
        <v>0</v>
      </c>
      <c r="E34" s="191">
        <f>+CNE!E34</f>
        <v>0</v>
      </c>
      <c r="F34" s="191">
        <f>+CNE!F34</f>
        <v>0</v>
      </c>
      <c r="G34" s="191">
        <f>+CNE!G34</f>
        <v>0</v>
      </c>
      <c r="H34" s="191">
        <f>+'[9]BULLETIN'!H$299</f>
        <v>0</v>
      </c>
      <c r="I34" s="191">
        <f>+'[9]BULLETIN'!I$299</f>
        <v>0</v>
      </c>
      <c r="J34" s="191">
        <f>+'[9]BULLETIN'!J$299</f>
        <v>0</v>
      </c>
      <c r="K34" s="191">
        <f>+'[9]BULLETIN'!M$299</f>
        <v>0</v>
      </c>
      <c r="L34" s="191">
        <f>+'[9]BULLETIN'!N$299</f>
        <v>0</v>
      </c>
      <c r="M34" s="191">
        <f>+'[9]BULLETIN'!O$299</f>
        <v>0</v>
      </c>
      <c r="N34" s="191">
        <f>+'[9]BULLETIN'!P$299</f>
        <v>0</v>
      </c>
      <c r="O34" s="190">
        <f>+'[9]BULLETIN'!Q$299</f>
        <v>0</v>
      </c>
      <c r="Q34" s="206">
        <f t="shared" si="0"/>
        <v>0</v>
      </c>
      <c r="R34" s="206">
        <f t="shared" si="1"/>
        <v>0</v>
      </c>
      <c r="S34" s="206">
        <f t="shared" si="2"/>
        <v>0</v>
      </c>
      <c r="T34" s="206">
        <f t="shared" si="3"/>
        <v>0</v>
      </c>
    </row>
    <row r="35" spans="1:20" ht="15" customHeight="1">
      <c r="A35" s="30"/>
      <c r="B35" s="217">
        <f>+'[9]BULLETIN'!A$25</f>
        <v>0</v>
      </c>
      <c r="C35" s="191">
        <f>+CNE!C35</f>
        <v>0</v>
      </c>
      <c r="D35" s="191">
        <f>+CNE!D35</f>
        <v>0</v>
      </c>
      <c r="E35" s="191">
        <f>+CNE!E35</f>
        <v>0</v>
      </c>
      <c r="F35" s="191">
        <f>+CNE!F35</f>
        <v>0</v>
      </c>
      <c r="G35" s="191">
        <f>+CNE!G35</f>
        <v>0</v>
      </c>
      <c r="H35" s="191">
        <f>+'[9]BULLETIN'!H$300</f>
        <v>0</v>
      </c>
      <c r="I35" s="191">
        <f>+'[9]BULLETIN'!I$300</f>
        <v>0</v>
      </c>
      <c r="J35" s="191">
        <f>+'[9]BULLETIN'!J$300</f>
        <v>0</v>
      </c>
      <c r="K35" s="191">
        <f>+'[9]BULLETIN'!M$300</f>
        <v>0</v>
      </c>
      <c r="L35" s="191">
        <f>+'[9]BULLETIN'!N$300</f>
        <v>0</v>
      </c>
      <c r="M35" s="191">
        <f>+'[9]BULLETIN'!O$300</f>
        <v>0</v>
      </c>
      <c r="N35" s="191">
        <f>+'[9]BULLETIN'!P$300</f>
        <v>0</v>
      </c>
      <c r="O35" s="190">
        <f>+'[9]BULLETIN'!Q$300</f>
        <v>0</v>
      </c>
      <c r="Q35" s="206">
        <f t="shared" si="0"/>
        <v>0</v>
      </c>
      <c r="R35" s="206">
        <f t="shared" si="1"/>
        <v>0</v>
      </c>
      <c r="S35" s="206">
        <f t="shared" si="2"/>
        <v>0</v>
      </c>
      <c r="T35" s="206">
        <f t="shared" si="3"/>
        <v>0</v>
      </c>
    </row>
    <row r="36" spans="1:20" ht="15" customHeight="1">
      <c r="A36" s="30"/>
      <c r="B36" s="217">
        <f>+'[9]BULLETIN'!A$26</f>
        <v>0</v>
      </c>
      <c r="C36" s="191">
        <f>+CNE!C36</f>
        <v>0</v>
      </c>
      <c r="D36" s="191">
        <f>+CNE!D36</f>
        <v>0</v>
      </c>
      <c r="E36" s="191">
        <f>+CNE!E36</f>
        <v>0</v>
      </c>
      <c r="F36" s="191">
        <f>+CNE!F36</f>
        <v>0</v>
      </c>
      <c r="G36" s="191">
        <f>+CNE!G36</f>
        <v>0</v>
      </c>
      <c r="H36" s="191">
        <f>+'[9]BULLETIN'!H$301</f>
        <v>0</v>
      </c>
      <c r="I36" s="191">
        <f>+'[9]BULLETIN'!I$301</f>
        <v>0</v>
      </c>
      <c r="J36" s="191">
        <f>+'[9]BULLETIN'!J$301</f>
        <v>0</v>
      </c>
      <c r="K36" s="191">
        <f>+'[9]BULLETIN'!M$301</f>
        <v>0</v>
      </c>
      <c r="L36" s="191">
        <f>+'[9]BULLETIN'!N$301</f>
        <v>0</v>
      </c>
      <c r="M36" s="191">
        <f>+'[9]BULLETIN'!O$301</f>
        <v>0</v>
      </c>
      <c r="N36" s="191">
        <f>+'[9]BULLETIN'!P$301</f>
        <v>0</v>
      </c>
      <c r="O36" s="190">
        <f>+'[9]BULLETIN'!Q$301</f>
        <v>0</v>
      </c>
      <c r="Q36" s="206">
        <f t="shared" si="0"/>
        <v>0</v>
      </c>
      <c r="R36" s="206">
        <f>+Q36-J36</f>
        <v>0</v>
      </c>
      <c r="S36" s="206">
        <f>+J36+K36+N36</f>
        <v>0</v>
      </c>
      <c r="T36" s="206">
        <f>+S36-O36</f>
        <v>0</v>
      </c>
    </row>
    <row r="37" spans="1:20" ht="15" customHeight="1">
      <c r="A37" s="30"/>
      <c r="B37" s="217">
        <f>+'[9]BULLETIN'!A$27</f>
        <v>0</v>
      </c>
      <c r="C37" s="191">
        <f>+CNE!C37</f>
        <v>0</v>
      </c>
      <c r="D37" s="191">
        <f>+CNE!D37</f>
        <v>0</v>
      </c>
      <c r="E37" s="191">
        <f>+CNE!E37</f>
        <v>0</v>
      </c>
      <c r="F37" s="191">
        <f>+CNE!F37</f>
        <v>0</v>
      </c>
      <c r="G37" s="191">
        <f>+CNE!G37</f>
        <v>0</v>
      </c>
      <c r="H37" s="191">
        <f>+'[9]BULLETIN'!H$302</f>
        <v>0</v>
      </c>
      <c r="I37" s="191">
        <f>+'[9]BULLETIN'!I$302</f>
        <v>0</v>
      </c>
      <c r="J37" s="191">
        <f>+'[9]BULLETIN'!J$302</f>
        <v>0</v>
      </c>
      <c r="K37" s="191">
        <f>+'[9]BULLETIN'!M$302</f>
        <v>0</v>
      </c>
      <c r="L37" s="191">
        <f>+'[9]BULLETIN'!N$302</f>
        <v>0</v>
      </c>
      <c r="M37" s="191">
        <f>+'[9]BULLETIN'!O$302</f>
        <v>0</v>
      </c>
      <c r="N37" s="191">
        <f>+'[9]BULLETIN'!P$302</f>
        <v>0</v>
      </c>
      <c r="O37" s="190">
        <f>+'[9]BULLETIN'!Q$302</f>
        <v>0</v>
      </c>
      <c r="Q37" s="206">
        <f t="shared" si="0"/>
        <v>0</v>
      </c>
      <c r="R37" s="206">
        <f>+Q37-J37</f>
        <v>0</v>
      </c>
      <c r="S37" s="206">
        <f>+J37+K37+N37</f>
        <v>0</v>
      </c>
      <c r="T37" s="206">
        <f>+S37-O37</f>
        <v>0</v>
      </c>
    </row>
    <row r="38" spans="1:20" ht="15" customHeight="1">
      <c r="A38" s="30"/>
      <c r="B38" s="217">
        <f>+'[9]BULLETIN'!A$28</f>
        <v>0</v>
      </c>
      <c r="C38" s="191">
        <f>+CNE!C38</f>
        <v>0</v>
      </c>
      <c r="D38" s="191">
        <f>+CNE!D38</f>
        <v>0</v>
      </c>
      <c r="E38" s="191">
        <f>+CNE!E38</f>
        <v>0</v>
      </c>
      <c r="F38" s="191">
        <f>+CNE!F38</f>
        <v>0</v>
      </c>
      <c r="G38" s="191">
        <f>+CNE!G38</f>
        <v>0</v>
      </c>
      <c r="H38" s="191">
        <f>+'[9]BULLETIN'!H$303</f>
        <v>0</v>
      </c>
      <c r="I38" s="191">
        <f>+'[9]BULLETIN'!I$303</f>
        <v>0</v>
      </c>
      <c r="J38" s="191">
        <f>+'[9]BULLETIN'!J$303</f>
        <v>0</v>
      </c>
      <c r="K38" s="191">
        <f>+'[9]BULLETIN'!M$303</f>
        <v>0</v>
      </c>
      <c r="L38" s="191">
        <f>+'[9]BULLETIN'!N$303</f>
        <v>0</v>
      </c>
      <c r="M38" s="191">
        <f>+'[9]BULLETIN'!O$303</f>
        <v>0</v>
      </c>
      <c r="N38" s="191">
        <f>+'[9]BULLETIN'!P$303</f>
        <v>0</v>
      </c>
      <c r="O38" s="190">
        <f>+'[9]BULLETIN'!Q$303</f>
        <v>0</v>
      </c>
      <c r="Q38" s="206">
        <f t="shared" si="0"/>
        <v>0</v>
      </c>
      <c r="R38" s="206">
        <f>+Q38-J38</f>
        <v>0</v>
      </c>
      <c r="S38" s="206">
        <f>+J38+K38+N38</f>
        <v>0</v>
      </c>
      <c r="T38" s="206">
        <f>+S38-O38</f>
        <v>0</v>
      </c>
    </row>
    <row r="39" spans="1:20" ht="15" customHeight="1">
      <c r="A39" s="30"/>
      <c r="B39" s="217">
        <f>+'[9]BULLETIN'!A$29</f>
        <v>0</v>
      </c>
      <c r="C39" s="191">
        <f>+CNE!C39</f>
        <v>0</v>
      </c>
      <c r="D39" s="191">
        <f>+CNE!D39</f>
        <v>0</v>
      </c>
      <c r="E39" s="191">
        <f>+CNE!E39</f>
        <v>0</v>
      </c>
      <c r="F39" s="191">
        <f>+CNE!F39</f>
        <v>0</v>
      </c>
      <c r="G39" s="191">
        <f>+CNE!G39</f>
        <v>0</v>
      </c>
      <c r="H39" s="191">
        <f>+'[9]BULLETIN'!H$304</f>
        <v>0</v>
      </c>
      <c r="I39" s="191">
        <f>+'[9]BULLETIN'!I$304</f>
        <v>0</v>
      </c>
      <c r="J39" s="191">
        <f>+'[9]BULLETIN'!J$304</f>
        <v>0</v>
      </c>
      <c r="K39" s="191">
        <f>+'[9]BULLETIN'!M$304</f>
        <v>0</v>
      </c>
      <c r="L39" s="191">
        <f>+'[9]BULLETIN'!N$304</f>
        <v>0</v>
      </c>
      <c r="M39" s="191">
        <f>+'[9]BULLETIN'!O$304</f>
        <v>0</v>
      </c>
      <c r="N39" s="191">
        <f>+'[9]BULLETIN'!P$304</f>
        <v>0</v>
      </c>
      <c r="O39" s="190">
        <f>+'[9]BULLETIN'!Q$304</f>
        <v>0</v>
      </c>
      <c r="Q39" s="206">
        <f t="shared" si="0"/>
        <v>0</v>
      </c>
      <c r="R39" s="206">
        <f>+Q39-J39</f>
        <v>0</v>
      </c>
      <c r="S39" s="206">
        <f>+J39+K39+N39</f>
        <v>0</v>
      </c>
      <c r="T39" s="206">
        <f>+S39-O39</f>
        <v>0</v>
      </c>
    </row>
    <row r="40" spans="1:15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</row>
    <row r="41" spans="3:15" ht="18.75" customHeight="1"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</row>
    <row r="42" spans="3:15" ht="18.75" customHeight="1"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</row>
  </sheetData>
  <sheetProtection/>
  <mergeCells count="8">
    <mergeCell ref="O4:O6"/>
    <mergeCell ref="A4:B6"/>
    <mergeCell ref="J5:J6"/>
    <mergeCell ref="K5:K6"/>
    <mergeCell ref="L5:L6"/>
    <mergeCell ref="M5:M6"/>
    <mergeCell ref="L4:N4"/>
    <mergeCell ref="N5:N6"/>
  </mergeCells>
  <printOptions horizontalCentered="1"/>
  <pageMargins left="0.43" right="0.35" top="0.83" bottom="0.81" header="0.5118110236220472" footer="0.5118110236220472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showGridLines="0" zoomScalePageLayoutView="0" workbookViewId="0" topLeftCell="A8">
      <selection activeCell="X8" sqref="X1:Z16384"/>
    </sheetView>
  </sheetViews>
  <sheetFormatPr defaultColWidth="11.421875" defaultRowHeight="13.5"/>
  <cols>
    <col min="1" max="1" width="6.7109375" style="8" customWidth="1"/>
    <col min="2" max="2" width="7.421875" style="8" customWidth="1"/>
    <col min="3" max="3" width="8.28125" style="8" customWidth="1"/>
    <col min="4" max="4" width="10.00390625" style="8" customWidth="1"/>
    <col min="5" max="5" width="10.57421875" style="8" customWidth="1"/>
    <col min="6" max="6" width="8.140625" style="8" customWidth="1"/>
    <col min="7" max="7" width="9.8515625" style="8" customWidth="1"/>
    <col min="8" max="8" width="9.57421875" style="8" customWidth="1"/>
    <col min="9" max="9" width="8.421875" style="8" customWidth="1"/>
    <col min="10" max="10" width="10.28125" style="8" customWidth="1"/>
    <col min="11" max="11" width="8.00390625" style="8" customWidth="1"/>
    <col min="12" max="12" width="7.28125" style="8" customWidth="1"/>
    <col min="13" max="13" width="10.140625" style="8" customWidth="1"/>
    <col min="14" max="14" width="9.57421875" style="8" customWidth="1"/>
    <col min="15" max="15" width="10.421875" style="8" customWidth="1"/>
    <col min="16" max="16" width="11.140625" style="8" customWidth="1"/>
    <col min="17" max="17" width="10.28125" style="8" customWidth="1"/>
    <col min="18" max="18" width="9.00390625" style="8" customWidth="1"/>
    <col min="19" max="19" width="8.00390625" style="8" customWidth="1"/>
    <col min="20" max="20" width="9.421875" style="8" customWidth="1"/>
    <col min="21" max="21" width="7.7109375" style="8" customWidth="1"/>
    <col min="22" max="22" width="8.421875" style="8" customWidth="1"/>
    <col min="23" max="16384" width="11.421875" style="8" customWidth="1"/>
  </cols>
  <sheetData>
    <row r="2" spans="1:22" ht="15.75">
      <c r="A2" s="310" t="s">
        <v>86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</row>
    <row r="3" spans="1:22" ht="15" customHeight="1" thickBot="1">
      <c r="A3" s="1"/>
      <c r="B3" s="1"/>
      <c r="C3" s="6" t="str">
        <f>+PNG!$B$3</f>
        <v>ZONE BEAC</v>
      </c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87</v>
      </c>
      <c r="T3" s="1"/>
      <c r="U3" s="1"/>
      <c r="V3" s="1"/>
    </row>
    <row r="4" spans="1:22" ht="24" customHeight="1">
      <c r="A4" s="226" t="s">
        <v>30</v>
      </c>
      <c r="B4" s="311"/>
      <c r="C4" s="305" t="s">
        <v>88</v>
      </c>
      <c r="D4" s="306"/>
      <c r="E4" s="306"/>
      <c r="F4" s="306"/>
      <c r="G4" s="306"/>
      <c r="H4" s="306"/>
      <c r="I4" s="306"/>
      <c r="J4" s="307"/>
      <c r="K4" s="11" t="s">
        <v>89</v>
      </c>
      <c r="L4" s="12"/>
      <c r="M4" s="12"/>
      <c r="N4" s="12"/>
      <c r="O4" s="12"/>
      <c r="P4" s="12"/>
      <c r="Q4" s="13"/>
      <c r="R4" s="11" t="s">
        <v>90</v>
      </c>
      <c r="S4" s="12"/>
      <c r="T4" s="12"/>
      <c r="U4" s="12"/>
      <c r="V4" s="148"/>
    </row>
    <row r="5" spans="1:22" ht="30" customHeight="1">
      <c r="A5" s="312"/>
      <c r="B5" s="313"/>
      <c r="C5" s="95" t="s">
        <v>37</v>
      </c>
      <c r="D5" s="96"/>
      <c r="E5" s="97"/>
      <c r="F5" s="95" t="s">
        <v>91</v>
      </c>
      <c r="G5" s="96"/>
      <c r="H5" s="97"/>
      <c r="I5" s="298" t="s">
        <v>92</v>
      </c>
      <c r="J5" s="298" t="s">
        <v>93</v>
      </c>
      <c r="K5" s="95" t="s">
        <v>94</v>
      </c>
      <c r="L5" s="96"/>
      <c r="M5" s="96"/>
      <c r="N5" s="97"/>
      <c r="O5" s="298" t="s">
        <v>123</v>
      </c>
      <c r="P5" s="298" t="s">
        <v>95</v>
      </c>
      <c r="Q5" s="308" t="s">
        <v>8</v>
      </c>
      <c r="R5" s="95" t="s">
        <v>96</v>
      </c>
      <c r="S5" s="97"/>
      <c r="T5" s="95" t="s">
        <v>97</v>
      </c>
      <c r="U5" s="97"/>
      <c r="V5" s="149" t="s">
        <v>8</v>
      </c>
    </row>
    <row r="6" spans="1:22" ht="57" customHeight="1">
      <c r="A6" s="314"/>
      <c r="B6" s="315"/>
      <c r="C6" s="134" t="s">
        <v>160</v>
      </c>
      <c r="D6" s="134" t="s">
        <v>98</v>
      </c>
      <c r="E6" s="134" t="s">
        <v>8</v>
      </c>
      <c r="F6" s="134" t="s">
        <v>160</v>
      </c>
      <c r="G6" s="134" t="s">
        <v>98</v>
      </c>
      <c r="H6" s="134" t="s">
        <v>8</v>
      </c>
      <c r="I6" s="291"/>
      <c r="J6" s="291"/>
      <c r="K6" s="150" t="s">
        <v>99</v>
      </c>
      <c r="L6" s="150" t="s">
        <v>100</v>
      </c>
      <c r="M6" s="134" t="s">
        <v>101</v>
      </c>
      <c r="N6" s="142" t="s">
        <v>8</v>
      </c>
      <c r="O6" s="291"/>
      <c r="P6" s="291"/>
      <c r="Q6" s="309"/>
      <c r="R6" s="134" t="s">
        <v>102</v>
      </c>
      <c r="S6" s="134" t="s">
        <v>103</v>
      </c>
      <c r="T6" s="134" t="s">
        <v>102</v>
      </c>
      <c r="U6" s="134" t="s">
        <v>103</v>
      </c>
      <c r="V6" s="136"/>
    </row>
    <row r="7" spans="1:22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</row>
    <row r="8" spans="1:22" ht="15" customHeight="1">
      <c r="A8" s="22">
        <f>+'[2]BULLETIN'!B$83</f>
        <v>2014</v>
      </c>
      <c r="B8" s="27"/>
      <c r="C8" s="191">
        <f>+'[2]BULLETIN'!C$330</f>
        <v>87101</v>
      </c>
      <c r="D8" s="191">
        <f>+'[2]BULLETIN'!D$330</f>
        <v>4245237</v>
      </c>
      <c r="E8" s="191">
        <f>+'[2]BULLETIN'!E$330</f>
        <v>4332338</v>
      </c>
      <c r="F8" s="191">
        <f>+'[2]BULLETIN'!F$330</f>
        <v>191</v>
      </c>
      <c r="G8" s="191">
        <f>+'[2]BULLETIN'!G$330</f>
        <v>2375005</v>
      </c>
      <c r="H8" s="191">
        <f>+'[2]BULLETIN'!H$330</f>
        <v>2375196</v>
      </c>
      <c r="I8" s="191">
        <f>+'[2]BULLETIN'!I$330</f>
        <v>153143</v>
      </c>
      <c r="J8" s="191">
        <f>+'[2]BULLETIN'!J$330</f>
        <v>6860677</v>
      </c>
      <c r="K8" s="191">
        <f>+'[2]BULLETIN'!K$330</f>
        <v>2</v>
      </c>
      <c r="L8" s="191">
        <f>+'[2]BULLETIN'!L$330</f>
        <v>8802</v>
      </c>
      <c r="M8" s="191">
        <f>+'[2]BULLETIN'!M$330</f>
        <v>151060</v>
      </c>
      <c r="N8" s="191">
        <f>+'[2]BULLETIN'!N$330</f>
        <v>159864</v>
      </c>
      <c r="O8" s="191">
        <f>+'[2]BULLETIN'!O$330</f>
        <v>244136</v>
      </c>
      <c r="P8" s="191">
        <f>+'[2]BULLETIN'!P$330</f>
        <v>6456677</v>
      </c>
      <c r="Q8" s="191">
        <f>+'[2]BULLETIN'!Q$330</f>
        <v>6860677</v>
      </c>
      <c r="R8" s="191">
        <f>+'[2]BULLETIN'!R$330</f>
        <v>80031</v>
      </c>
      <c r="S8" s="191">
        <f>+'[2]BULLETIN'!S$330</f>
        <v>0</v>
      </c>
      <c r="T8" s="191">
        <f>+'[2]BULLETIN'!T$330</f>
        <v>0</v>
      </c>
      <c r="U8" s="191">
        <f>+'[2]BULLETIN'!U$330</f>
        <v>0</v>
      </c>
      <c r="V8" s="190">
        <f>+'[2]BULLETIN'!V$330</f>
        <v>80031</v>
      </c>
    </row>
    <row r="9" spans="1:22" ht="15" customHeight="1">
      <c r="A9" s="22">
        <f>+'[1]BULLETIN'!B$83</f>
        <v>2015</v>
      </c>
      <c r="B9" s="27"/>
      <c r="C9" s="191">
        <f>+'[1]BULLETIN'!C$330</f>
        <v>101699</v>
      </c>
      <c r="D9" s="191">
        <f>+'[1]BULLETIN'!D$330</f>
        <v>4589416</v>
      </c>
      <c r="E9" s="191">
        <f>+'[1]BULLETIN'!E$330</f>
        <v>4691115</v>
      </c>
      <c r="F9" s="191">
        <f>+'[1]BULLETIN'!F$330</f>
        <v>0</v>
      </c>
      <c r="G9" s="191">
        <f>+'[1]BULLETIN'!G$330</f>
        <v>2651309</v>
      </c>
      <c r="H9" s="191">
        <f>+'[1]BULLETIN'!H$330</f>
        <v>2651309</v>
      </c>
      <c r="I9" s="191">
        <f>+'[1]BULLETIN'!I$330</f>
        <v>183093</v>
      </c>
      <c r="J9" s="191">
        <f>+'[1]BULLETIN'!J$330</f>
        <v>7525517</v>
      </c>
      <c r="K9" s="191">
        <f>+'[1]BULLETIN'!K$330</f>
        <v>3</v>
      </c>
      <c r="L9" s="191">
        <f>+'[1]BULLETIN'!L$330</f>
        <v>12553</v>
      </c>
      <c r="M9" s="191">
        <f>+'[1]BULLETIN'!M$330</f>
        <v>131856</v>
      </c>
      <c r="N9" s="191">
        <f>+'[1]BULLETIN'!N$330</f>
        <v>144412</v>
      </c>
      <c r="O9" s="191">
        <f>+'[1]BULLETIN'!O$330</f>
        <v>374928</v>
      </c>
      <c r="P9" s="191">
        <f>+'[1]BULLETIN'!P$330</f>
        <v>7006177</v>
      </c>
      <c r="Q9" s="191">
        <f>+'[1]BULLETIN'!Q$330</f>
        <v>7525517</v>
      </c>
      <c r="R9" s="191">
        <f>+'[1]BULLETIN'!R$330</f>
        <v>276624</v>
      </c>
      <c r="S9" s="191">
        <f>+'[1]BULLETIN'!S$330</f>
        <v>0</v>
      </c>
      <c r="T9" s="191">
        <f>+'[1]BULLETIN'!T$330</f>
        <v>0</v>
      </c>
      <c r="U9" s="191">
        <f>+'[1]BULLETIN'!U$330</f>
        <v>0</v>
      </c>
      <c r="V9" s="190">
        <f>+'[1]BULLETIN'!V$330</f>
        <v>276624</v>
      </c>
    </row>
    <row r="10" spans="1:22" ht="15" customHeight="1">
      <c r="A10" s="22">
        <f>+'[3]BULLETIN'!B$83</f>
        <v>2016</v>
      </c>
      <c r="B10" s="27"/>
      <c r="C10" s="191">
        <f>+'[3]BULLETIN'!C$330</f>
        <v>129351</v>
      </c>
      <c r="D10" s="191">
        <f>+'[3]BULLETIN'!D$330</f>
        <v>4632386</v>
      </c>
      <c r="E10" s="191">
        <f>+'[3]BULLETIN'!E$330</f>
        <v>4761737</v>
      </c>
      <c r="F10" s="191">
        <f>+'[3]BULLETIN'!F$330</f>
        <v>0</v>
      </c>
      <c r="G10" s="191">
        <f>+'[3]BULLETIN'!G$330</f>
        <v>2999287</v>
      </c>
      <c r="H10" s="191">
        <f>+'[3]BULLETIN'!H$330</f>
        <v>2999287</v>
      </c>
      <c r="I10" s="191">
        <f>+'[3]BULLETIN'!I$330</f>
        <v>180137</v>
      </c>
      <c r="J10" s="191">
        <f>+'[3]BULLETIN'!J$330</f>
        <v>7941161</v>
      </c>
      <c r="K10" s="191">
        <f>+'[3]BULLETIN'!K$330</f>
        <v>4</v>
      </c>
      <c r="L10" s="191">
        <f>+'[3]BULLETIN'!L$330</f>
        <v>12668</v>
      </c>
      <c r="M10" s="191">
        <f>+'[3]BULLETIN'!M$330</f>
        <v>268894</v>
      </c>
      <c r="N10" s="191">
        <f>+'[3]BULLETIN'!N$330</f>
        <v>281566</v>
      </c>
      <c r="O10" s="191">
        <f>+'[3]BULLETIN'!O$330</f>
        <v>404344</v>
      </c>
      <c r="P10" s="191">
        <f>+'[3]BULLETIN'!P$330</f>
        <v>7255251</v>
      </c>
      <c r="Q10" s="191">
        <f>+'[3]BULLETIN'!Q$330</f>
        <v>7941161</v>
      </c>
      <c r="R10" s="191">
        <f>+'[3]BULLETIN'!R$330</f>
        <v>628113</v>
      </c>
      <c r="S10" s="191">
        <f>+'[3]BULLETIN'!S$330</f>
        <v>0</v>
      </c>
      <c r="T10" s="191">
        <f>+'[3]BULLETIN'!T$330</f>
        <v>0</v>
      </c>
      <c r="U10" s="191">
        <f>+'[3]BULLETIN'!U$330</f>
        <v>0</v>
      </c>
      <c r="V10" s="190">
        <f>+'[3]BULLETIN'!V$330</f>
        <v>628113</v>
      </c>
    </row>
    <row r="11" spans="1:22" ht="15" customHeight="1">
      <c r="A11" s="22">
        <f>+'[5]BULLETIN'!B$83</f>
        <v>2017</v>
      </c>
      <c r="B11" s="27"/>
      <c r="C11" s="191">
        <f>+'[5]BULLETIN'!C$330</f>
        <v>111451</v>
      </c>
      <c r="D11" s="191">
        <f>+'[5]BULLETIN'!D$330</f>
        <v>4604539</v>
      </c>
      <c r="E11" s="191">
        <f>+'[5]BULLETIN'!E$330</f>
        <v>4715990</v>
      </c>
      <c r="F11" s="191">
        <f>+'[5]BULLETIN'!F$330</f>
        <v>0</v>
      </c>
      <c r="G11" s="191">
        <f>+'[5]BULLETIN'!G$330</f>
        <v>2873427.6666679997</v>
      </c>
      <c r="H11" s="191">
        <f>+'[5]BULLETIN'!H$330</f>
        <v>2873427.6666679997</v>
      </c>
      <c r="I11" s="191">
        <f>+'[5]BULLETIN'!I$330</f>
        <v>203689</v>
      </c>
      <c r="J11" s="191">
        <f>+'[5]BULLETIN'!J$330</f>
        <v>7793106.666668</v>
      </c>
      <c r="K11" s="191">
        <f>+'[5]BULLETIN'!K$330</f>
        <v>5</v>
      </c>
      <c r="L11" s="191">
        <f>+'[5]BULLETIN'!L$330</f>
        <v>13375</v>
      </c>
      <c r="M11" s="191">
        <f>+'[5]BULLETIN'!M$330</f>
        <v>276481.666668</v>
      </c>
      <c r="N11" s="191">
        <f>+'[5]BULLETIN'!N$330</f>
        <v>289861.666668</v>
      </c>
      <c r="O11" s="191">
        <f>+'[5]BULLETIN'!O$330</f>
        <v>357033</v>
      </c>
      <c r="P11" s="191">
        <f>+'[5]BULLETIN'!P$330</f>
        <v>7146212</v>
      </c>
      <c r="Q11" s="191">
        <f>+'[5]BULLETIN'!Q$330</f>
        <v>7793106.666668</v>
      </c>
      <c r="R11" s="191">
        <f>+'[5]BULLETIN'!R$330</f>
        <v>441716</v>
      </c>
      <c r="S11" s="191">
        <f>+'[5]BULLETIN'!S$330</f>
        <v>0</v>
      </c>
      <c r="T11" s="191">
        <f>+'[5]BULLETIN'!T$330</f>
        <v>529</v>
      </c>
      <c r="U11" s="191">
        <f>+'[5]BULLETIN'!U$330</f>
        <v>0</v>
      </c>
      <c r="V11" s="190">
        <f>+'[5]BULLETIN'!V$330</f>
        <v>442245</v>
      </c>
    </row>
    <row r="12" spans="1:22" ht="15" customHeight="1">
      <c r="A12" s="22">
        <f>+'[6]BULLETIN'!$B$83</f>
        <v>2018</v>
      </c>
      <c r="B12" s="27"/>
      <c r="C12" s="191">
        <f>+'[6]BULLETIN'!C$330</f>
        <v>70910</v>
      </c>
      <c r="D12" s="191">
        <f>+'[6]BULLETIN'!D$330</f>
        <v>4852421</v>
      </c>
      <c r="E12" s="191">
        <f>+'[6]BULLETIN'!E$330</f>
        <v>4923331</v>
      </c>
      <c r="F12" s="191">
        <f>+'[6]BULLETIN'!F$330</f>
        <v>302</v>
      </c>
      <c r="G12" s="191">
        <f>+'[6]BULLETIN'!G$330</f>
        <v>2984180.666667</v>
      </c>
      <c r="H12" s="191">
        <f>+'[6]BULLETIN'!H$330</f>
        <v>2984482.666667</v>
      </c>
      <c r="I12" s="191">
        <f>+'[6]BULLETIN'!I$330</f>
        <v>196259</v>
      </c>
      <c r="J12" s="191">
        <f>+'[6]BULLETIN'!J$330</f>
        <v>8104072.666666999</v>
      </c>
      <c r="K12" s="191">
        <f>+'[6]BULLETIN'!K$330</f>
        <v>6</v>
      </c>
      <c r="L12" s="191">
        <f>+'[6]BULLETIN'!L$330</f>
        <v>11191</v>
      </c>
      <c r="M12" s="191">
        <f>+'[6]BULLETIN'!M$330</f>
        <v>250692.66666699998</v>
      </c>
      <c r="N12" s="191">
        <f>+'[6]BULLETIN'!N$330</f>
        <v>261889.66666699998</v>
      </c>
      <c r="O12" s="191">
        <f>+'[6]BULLETIN'!O$330</f>
        <v>362991</v>
      </c>
      <c r="P12" s="191">
        <f>+'[6]BULLETIN'!P$330</f>
        <v>7479192</v>
      </c>
      <c r="Q12" s="191">
        <f>+'[6]BULLETIN'!Q$330</f>
        <v>8104072.666666999</v>
      </c>
      <c r="R12" s="191">
        <f>+'[6]BULLETIN'!R$330</f>
        <v>431700</v>
      </c>
      <c r="S12" s="191">
        <f>+'[6]BULLETIN'!S$330</f>
        <v>0</v>
      </c>
      <c r="T12" s="191">
        <f>+'[6]BULLETIN'!T$330</f>
        <v>297</v>
      </c>
      <c r="U12" s="191">
        <f>+'[6]BULLETIN'!U$330</f>
        <v>0</v>
      </c>
      <c r="V12" s="190">
        <f>+'[6]BULLETIN'!V$330</f>
        <v>431997</v>
      </c>
    </row>
    <row r="13" spans="1:22" ht="15" customHeight="1">
      <c r="A13" s="22">
        <f>+'[7]BULLETIN'!$B$83</f>
        <v>2019</v>
      </c>
      <c r="B13" s="27"/>
      <c r="C13" s="191">
        <f>+'[7]BULLETIN'!C$330</f>
        <v>76227</v>
      </c>
      <c r="D13" s="191">
        <f>+'[7]BULLETIN'!D$330</f>
        <v>4451444</v>
      </c>
      <c r="E13" s="191">
        <f>+'[7]BULLETIN'!E$330</f>
        <v>4527671</v>
      </c>
      <c r="F13" s="191">
        <f>+'[7]BULLETIN'!F$330</f>
        <v>1101</v>
      </c>
      <c r="G13" s="191">
        <f>+'[7]BULLETIN'!G$330</f>
        <v>3086526</v>
      </c>
      <c r="H13" s="191">
        <f>+'[7]BULLETIN'!H$330</f>
        <v>3087627</v>
      </c>
      <c r="I13" s="191">
        <f>+'[7]BULLETIN'!I$330</f>
        <v>200291</v>
      </c>
      <c r="J13" s="191">
        <f>+'[7]BULLETIN'!J$330</f>
        <v>7815589</v>
      </c>
      <c r="K13" s="191">
        <f>+'[7]BULLETIN'!K$330</f>
        <v>11</v>
      </c>
      <c r="L13" s="191">
        <f>+'[7]BULLETIN'!L$330</f>
        <v>10563</v>
      </c>
      <c r="M13" s="191">
        <f>+'[7]BULLETIN'!M$330</f>
        <v>226214</v>
      </c>
      <c r="N13" s="191">
        <f>+'[7]BULLETIN'!N$330</f>
        <v>236788</v>
      </c>
      <c r="O13" s="191">
        <f>+'[7]BULLETIN'!O$330</f>
        <v>371834</v>
      </c>
      <c r="P13" s="191">
        <f>+'[7]BULLETIN'!P$330</f>
        <v>7206967</v>
      </c>
      <c r="Q13" s="191">
        <f>+'[7]BULLETIN'!Q$330</f>
        <v>7815589</v>
      </c>
      <c r="R13" s="191">
        <f>+'[7]BULLETIN'!R$330</f>
        <v>269274</v>
      </c>
      <c r="S13" s="191">
        <f>+'[7]BULLETIN'!S$330</f>
        <v>0</v>
      </c>
      <c r="T13" s="191">
        <f>+'[7]BULLETIN'!T$330</f>
        <v>4659</v>
      </c>
      <c r="U13" s="191">
        <f>+'[7]BULLETIN'!U$330</f>
        <v>0</v>
      </c>
      <c r="V13" s="190">
        <f>+'[7]BULLETIN'!V$330</f>
        <v>273933</v>
      </c>
    </row>
    <row r="14" spans="1:22" ht="15" customHeight="1">
      <c r="A14" s="22">
        <f>+'[4]BULLETIN'!$B$83</f>
        <v>2020</v>
      </c>
      <c r="B14" s="27"/>
      <c r="C14" s="191">
        <f>+'[4]BULLETIN'!C$330</f>
        <v>60217</v>
      </c>
      <c r="D14" s="191">
        <f>+'[4]BULLETIN'!D$330</f>
        <v>4573997</v>
      </c>
      <c r="E14" s="191">
        <f>+'[4]BULLETIN'!E$330</f>
        <v>4634214</v>
      </c>
      <c r="F14" s="191">
        <f>+'[4]BULLETIN'!F$330</f>
        <v>322</v>
      </c>
      <c r="G14" s="191">
        <f>+'[4]BULLETIN'!G$330</f>
        <v>3369691</v>
      </c>
      <c r="H14" s="191">
        <f>+'[4]BULLETIN'!H$330</f>
        <v>3370013</v>
      </c>
      <c r="I14" s="191">
        <f>+'[4]BULLETIN'!I$330</f>
        <v>207051</v>
      </c>
      <c r="J14" s="191">
        <f>+'[4]BULLETIN'!J$330</f>
        <v>8211278</v>
      </c>
      <c r="K14" s="191">
        <f>+'[4]BULLETIN'!K$330</f>
        <v>11</v>
      </c>
      <c r="L14" s="191">
        <f>+'[4]BULLETIN'!L$330</f>
        <v>3108</v>
      </c>
      <c r="M14" s="191">
        <f>+'[4]BULLETIN'!M$330</f>
        <v>468273</v>
      </c>
      <c r="N14" s="191">
        <f>+'[4]BULLETIN'!N$330</f>
        <v>471392</v>
      </c>
      <c r="O14" s="191">
        <f>+'[4]BULLETIN'!O$330</f>
        <v>521056</v>
      </c>
      <c r="P14" s="191">
        <f>+'[4]BULLETIN'!P$330</f>
        <v>7218830</v>
      </c>
      <c r="Q14" s="191">
        <f>+'[4]BULLETIN'!Q$330</f>
        <v>8211278</v>
      </c>
      <c r="R14" s="191">
        <f>+'[4]BULLETIN'!R$330</f>
        <v>383588</v>
      </c>
      <c r="S14" s="191">
        <f>+'[4]BULLETIN'!S$330</f>
        <v>0</v>
      </c>
      <c r="T14" s="191">
        <f>+'[4]BULLETIN'!T$330</f>
        <v>4010</v>
      </c>
      <c r="U14" s="191">
        <f>+'[4]BULLETIN'!U$330</f>
        <v>0</v>
      </c>
      <c r="V14" s="190">
        <f>+'[4]BULLETIN'!V$330</f>
        <v>387598</v>
      </c>
    </row>
    <row r="15" spans="1:22" ht="15" customHeight="1">
      <c r="A15" s="22">
        <f>+'[8]BULLETIN'!$B$83</f>
        <v>2021</v>
      </c>
      <c r="B15" s="27"/>
      <c r="C15" s="191">
        <f>+'[8]BULLETIN'!C$330</f>
        <v>14246</v>
      </c>
      <c r="D15" s="191">
        <f>+'[8]BULLETIN'!D$330</f>
        <v>5062470</v>
      </c>
      <c r="E15" s="191">
        <f>+'[8]BULLETIN'!E$330</f>
        <v>5076716</v>
      </c>
      <c r="F15" s="191">
        <f>+'[8]BULLETIN'!F$330</f>
        <v>26559</v>
      </c>
      <c r="G15" s="191">
        <f>+'[8]BULLETIN'!G$330</f>
        <v>3799979.737754</v>
      </c>
      <c r="H15" s="191">
        <f>+'[8]BULLETIN'!H$330</f>
        <v>3826538.737754</v>
      </c>
      <c r="I15" s="191">
        <f>+'[8]BULLETIN'!I$330</f>
        <v>293656</v>
      </c>
      <c r="J15" s="191">
        <f>+'[8]BULLETIN'!J$330</f>
        <v>9196910.737754</v>
      </c>
      <c r="K15" s="191">
        <f>+'[8]BULLETIN'!K$330</f>
        <v>15</v>
      </c>
      <c r="L15" s="191">
        <f>+'[8]BULLETIN'!L$330</f>
        <v>6013</v>
      </c>
      <c r="M15" s="191">
        <f>+'[8]BULLETIN'!M$330</f>
        <v>409931.737754</v>
      </c>
      <c r="N15" s="191">
        <f>+'[8]BULLETIN'!N$330</f>
        <v>415959.737754</v>
      </c>
      <c r="O15" s="191">
        <f>+'[8]BULLETIN'!O$330</f>
        <v>633262</v>
      </c>
      <c r="P15" s="191">
        <f>+'[8]BULLETIN'!P$330</f>
        <v>8147689</v>
      </c>
      <c r="Q15" s="191">
        <f>+'[8]BULLETIN'!Q$330</f>
        <v>9196910.737754</v>
      </c>
      <c r="R15" s="191">
        <f>+'[8]BULLETIN'!R$330</f>
        <v>665204</v>
      </c>
      <c r="S15" s="191">
        <f>+'[8]BULLETIN'!S$330</f>
        <v>0</v>
      </c>
      <c r="T15" s="191">
        <f>+'[8]BULLETIN'!T$330</f>
        <v>3398</v>
      </c>
      <c r="U15" s="191">
        <f>+'[8]BULLETIN'!U$330</f>
        <v>0</v>
      </c>
      <c r="V15" s="190">
        <f>+'[8]BULLETIN'!V$330</f>
        <v>668602</v>
      </c>
    </row>
    <row r="16" spans="1:22" ht="15" customHeight="1">
      <c r="A16" s="22">
        <f>+'[10]BULLETIN'!$B$83</f>
        <v>2022</v>
      </c>
      <c r="B16" s="27"/>
      <c r="C16" s="191">
        <f>+'[10]BULLETIN'!C$330</f>
        <v>29473</v>
      </c>
      <c r="D16" s="191">
        <f>+'[10]BULLETIN'!D$330</f>
        <v>5288466</v>
      </c>
      <c r="E16" s="191">
        <f>+'[10]BULLETIN'!E$330</f>
        <v>5317939</v>
      </c>
      <c r="F16" s="191">
        <f>+'[10]BULLETIN'!F$330</f>
        <v>253</v>
      </c>
      <c r="G16" s="191">
        <f>+'[10]BULLETIN'!G$330</f>
        <v>4294813.978257</v>
      </c>
      <c r="H16" s="191">
        <f>+'[10]BULLETIN'!H$330</f>
        <v>4295066.978257</v>
      </c>
      <c r="I16" s="191">
        <f>+'[10]BULLETIN'!I$330</f>
        <v>301745</v>
      </c>
      <c r="J16" s="191">
        <f>+'[10]BULLETIN'!J$330</f>
        <v>9914750.978257</v>
      </c>
      <c r="K16" s="191">
        <f>+'[10]BULLETIN'!K$330</f>
        <v>25</v>
      </c>
      <c r="L16" s="191">
        <f>+'[10]BULLETIN'!L$330</f>
        <v>7591</v>
      </c>
      <c r="M16" s="191">
        <f>+'[10]BULLETIN'!M$330</f>
        <v>336575.978257</v>
      </c>
      <c r="N16" s="191">
        <f>+'[10]BULLETIN'!N$330</f>
        <v>344191.978257</v>
      </c>
      <c r="O16" s="191">
        <f>+'[10]BULLETIN'!O$330</f>
        <v>706129</v>
      </c>
      <c r="P16" s="191">
        <f>+'[10]BULLETIN'!P$330</f>
        <v>8864430</v>
      </c>
      <c r="Q16" s="191">
        <f>+'[10]BULLETIN'!Q$330</f>
        <v>9914750.978257</v>
      </c>
      <c r="R16" s="191">
        <f>+'[10]BULLETIN'!R$330</f>
        <v>457185</v>
      </c>
      <c r="S16" s="191">
        <f>+'[10]BULLETIN'!S$330</f>
        <v>0</v>
      </c>
      <c r="T16" s="191">
        <f>+'[10]BULLETIN'!T$330</f>
        <v>2765</v>
      </c>
      <c r="U16" s="191">
        <f>+'[10]BULLETIN'!U$330</f>
        <v>0</v>
      </c>
      <c r="V16" s="190">
        <f>+'[10]BULLETIN'!V$330</f>
        <v>459950</v>
      </c>
    </row>
    <row r="17" spans="1:22" ht="15" customHeight="1">
      <c r="A17" s="28"/>
      <c r="B17" s="32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0"/>
    </row>
    <row r="18" spans="1:22" ht="15" customHeight="1">
      <c r="A18" s="30">
        <f>+'[8]BULLETIN'!$B$18</f>
        <v>2021</v>
      </c>
      <c r="B18" s="31" t="str">
        <f>+'[8]BULLETIN'!A$20</f>
        <v>MARS</v>
      </c>
      <c r="C18" s="191">
        <f>+'[8]BULLETIN'!C$321</f>
        <v>82119</v>
      </c>
      <c r="D18" s="191">
        <f>+'[8]BULLETIN'!D$321</f>
        <v>4605623</v>
      </c>
      <c r="E18" s="191">
        <f>+'[8]BULLETIN'!E$321</f>
        <v>4687742</v>
      </c>
      <c r="F18" s="191">
        <f>+'[8]BULLETIN'!F$321</f>
        <v>353</v>
      </c>
      <c r="G18" s="191">
        <f>+'[8]BULLETIN'!G$321</f>
        <v>3496688.833334</v>
      </c>
      <c r="H18" s="191">
        <f>+'[8]BULLETIN'!H$321</f>
        <v>3497041.833334</v>
      </c>
      <c r="I18" s="191">
        <f>+'[8]BULLETIN'!I$321</f>
        <v>199536</v>
      </c>
      <c r="J18" s="191">
        <f>+'[8]BULLETIN'!J$321</f>
        <v>8384319.833334</v>
      </c>
      <c r="K18" s="191">
        <f>+'[8]BULLETIN'!K$321</f>
        <v>14</v>
      </c>
      <c r="L18" s="191">
        <f>+'[8]BULLETIN'!L$321</f>
        <v>4130</v>
      </c>
      <c r="M18" s="191">
        <f>+'[8]BULLETIN'!M$321</f>
        <v>541533.833334</v>
      </c>
      <c r="N18" s="191">
        <f>+'[8]BULLETIN'!N$321</f>
        <v>545677.833334</v>
      </c>
      <c r="O18" s="191">
        <f>+'[8]BULLETIN'!O$321</f>
        <v>574441</v>
      </c>
      <c r="P18" s="191">
        <f>+'[8]BULLETIN'!P$321</f>
        <v>7264201</v>
      </c>
      <c r="Q18" s="191">
        <f>+'[8]BULLETIN'!Q$321</f>
        <v>8384319.833334</v>
      </c>
      <c r="R18" s="191">
        <f>+'[8]BULLETIN'!R$321</f>
        <v>581409</v>
      </c>
      <c r="S18" s="191">
        <f>+'[8]BULLETIN'!S$321</f>
        <v>0</v>
      </c>
      <c r="T18" s="191">
        <f>+'[8]BULLETIN'!T$321</f>
        <v>3859</v>
      </c>
      <c r="U18" s="191">
        <f>+'[8]BULLETIN'!U$321</f>
        <v>0</v>
      </c>
      <c r="V18" s="190">
        <f>+'[8]BULLETIN'!V$321</f>
        <v>585268</v>
      </c>
    </row>
    <row r="19" spans="1:22" ht="15" customHeight="1">
      <c r="A19" s="30"/>
      <c r="B19" s="31" t="str">
        <f>+'[8]BULLETIN'!A$23</f>
        <v>JUIN</v>
      </c>
      <c r="C19" s="191">
        <f>+'[8]BULLETIN'!C$324</f>
        <v>55650</v>
      </c>
      <c r="D19" s="191">
        <f>+'[8]BULLETIN'!D$324</f>
        <v>4447678</v>
      </c>
      <c r="E19" s="191">
        <f>+'[8]BULLETIN'!E$324</f>
        <v>4503328</v>
      </c>
      <c r="F19" s="191">
        <f>+'[8]BULLETIN'!F$324</f>
        <v>339</v>
      </c>
      <c r="G19" s="191">
        <f>+'[8]BULLETIN'!G$324</f>
        <v>3559211.1666679997</v>
      </c>
      <c r="H19" s="191">
        <f>+'[8]BULLETIN'!H$324</f>
        <v>3559550.1666679997</v>
      </c>
      <c r="I19" s="191">
        <f>+'[8]BULLETIN'!I$324</f>
        <v>196917</v>
      </c>
      <c r="J19" s="191">
        <f>+'[8]BULLETIN'!J$324</f>
        <v>8259795.166668</v>
      </c>
      <c r="K19" s="191">
        <f>+'[8]BULLETIN'!K$324</f>
        <v>16</v>
      </c>
      <c r="L19" s="191">
        <f>+'[8]BULLETIN'!L$324</f>
        <v>5535</v>
      </c>
      <c r="M19" s="191">
        <f>+'[8]BULLETIN'!M$324</f>
        <v>487406.166668</v>
      </c>
      <c r="N19" s="191">
        <f>+'[8]BULLETIN'!N$324</f>
        <v>492957.166668</v>
      </c>
      <c r="O19" s="191">
        <f>+'[8]BULLETIN'!O$324</f>
        <v>533549</v>
      </c>
      <c r="P19" s="191">
        <f>+'[8]BULLETIN'!P$324</f>
        <v>7233289</v>
      </c>
      <c r="Q19" s="191">
        <f>+'[8]BULLETIN'!Q$324</f>
        <v>8259795.166668</v>
      </c>
      <c r="R19" s="191">
        <f>+'[8]BULLETIN'!R$324</f>
        <v>479815</v>
      </c>
      <c r="S19" s="191">
        <f>+'[8]BULLETIN'!S$324</f>
        <v>0</v>
      </c>
      <c r="T19" s="191">
        <f>+'[8]BULLETIN'!T$324</f>
        <v>3706</v>
      </c>
      <c r="U19" s="191">
        <f>+'[8]BULLETIN'!U$324</f>
        <v>0</v>
      </c>
      <c r="V19" s="190">
        <f>+'[8]BULLETIN'!V$324</f>
        <v>483521</v>
      </c>
    </row>
    <row r="20" spans="1:22" ht="15" customHeight="1">
      <c r="A20" s="30"/>
      <c r="B20" s="31" t="str">
        <f>+'[8]BULLETIN'!A$26</f>
        <v>SEPT</v>
      </c>
      <c r="C20" s="191">
        <f>+'[8]BULLETIN'!C$327</f>
        <v>35893</v>
      </c>
      <c r="D20" s="191">
        <f>+'[8]BULLETIN'!D$327</f>
        <v>4632638</v>
      </c>
      <c r="E20" s="191">
        <f>+'[8]BULLETIN'!E$327</f>
        <v>4668531</v>
      </c>
      <c r="F20" s="191">
        <f>+'[8]BULLETIN'!F$327</f>
        <v>331</v>
      </c>
      <c r="G20" s="191">
        <f>+'[8]BULLETIN'!G$327</f>
        <v>3783594.199023</v>
      </c>
      <c r="H20" s="191">
        <f>+'[8]BULLETIN'!H$327</f>
        <v>3783925.199023</v>
      </c>
      <c r="I20" s="191">
        <f>+'[8]BULLETIN'!I$327</f>
        <v>206568</v>
      </c>
      <c r="J20" s="191">
        <f>+'[8]BULLETIN'!J$327</f>
        <v>8659024.199023</v>
      </c>
      <c r="K20" s="191">
        <f>+'[8]BULLETIN'!K$327</f>
        <v>6</v>
      </c>
      <c r="L20" s="191">
        <f>+'[8]BULLETIN'!L$327</f>
        <v>6334</v>
      </c>
      <c r="M20" s="191">
        <f>+'[8]BULLETIN'!M$327</f>
        <v>432931.19902299996</v>
      </c>
      <c r="N20" s="191">
        <f>+'[8]BULLETIN'!N$327</f>
        <v>439271.19902299996</v>
      </c>
      <c r="O20" s="191">
        <f>+'[8]BULLETIN'!O$327</f>
        <v>552107</v>
      </c>
      <c r="P20" s="191">
        <f>+'[8]BULLETIN'!P$327</f>
        <v>7667646</v>
      </c>
      <c r="Q20" s="191">
        <f>+'[8]BULLETIN'!Q$327</f>
        <v>8659024.199023</v>
      </c>
      <c r="R20" s="191">
        <f>+'[8]BULLETIN'!R$327</f>
        <v>571736</v>
      </c>
      <c r="S20" s="191">
        <f>+'[8]BULLETIN'!S$327</f>
        <v>0</v>
      </c>
      <c r="T20" s="191">
        <f>+'[8]BULLETIN'!T$327</f>
        <v>3553</v>
      </c>
      <c r="U20" s="191">
        <f>+'[8]BULLETIN'!U$327</f>
        <v>0</v>
      </c>
      <c r="V20" s="190">
        <f>+'[8]BULLETIN'!V$327</f>
        <v>575289</v>
      </c>
    </row>
    <row r="21" spans="1:22" ht="15" customHeight="1">
      <c r="A21" s="30"/>
      <c r="B21" s="31" t="str">
        <f>+'[8]BULLETIN'!A$29</f>
        <v>DEC</v>
      </c>
      <c r="C21" s="191">
        <f>+'[8]BULLETIN'!C$330</f>
        <v>14246</v>
      </c>
      <c r="D21" s="191">
        <f>+'[8]BULLETIN'!D$330</f>
        <v>5062470</v>
      </c>
      <c r="E21" s="191">
        <f>+'[8]BULLETIN'!E$330</f>
        <v>5076716</v>
      </c>
      <c r="F21" s="191">
        <f>+'[8]BULLETIN'!F$330</f>
        <v>26559</v>
      </c>
      <c r="G21" s="191">
        <f>+'[8]BULLETIN'!G$330</f>
        <v>3799979.737754</v>
      </c>
      <c r="H21" s="191">
        <f>+'[8]BULLETIN'!H$330</f>
        <v>3826538.737754</v>
      </c>
      <c r="I21" s="191">
        <f>+'[8]BULLETIN'!I$330</f>
        <v>293656</v>
      </c>
      <c r="J21" s="191">
        <f>+'[8]BULLETIN'!J$330</f>
        <v>9196910.737754</v>
      </c>
      <c r="K21" s="191">
        <f>+'[8]BULLETIN'!K$330</f>
        <v>15</v>
      </c>
      <c r="L21" s="191">
        <f>+'[8]BULLETIN'!L$330</f>
        <v>6013</v>
      </c>
      <c r="M21" s="191">
        <f>+'[8]BULLETIN'!M$330</f>
        <v>409931.737754</v>
      </c>
      <c r="N21" s="191">
        <f>+'[8]BULLETIN'!N$330</f>
        <v>415959.737754</v>
      </c>
      <c r="O21" s="191">
        <f>+'[8]BULLETIN'!O$330</f>
        <v>633262</v>
      </c>
      <c r="P21" s="191">
        <f>+'[8]BULLETIN'!P$330</f>
        <v>8147689</v>
      </c>
      <c r="Q21" s="191">
        <f>+'[8]BULLETIN'!Q$330</f>
        <v>9196910.737754</v>
      </c>
      <c r="R21" s="191">
        <f>+'[8]BULLETIN'!R$330</f>
        <v>665204</v>
      </c>
      <c r="S21" s="191">
        <f>+'[8]BULLETIN'!S$330</f>
        <v>0</v>
      </c>
      <c r="T21" s="191">
        <f>+'[8]BULLETIN'!T$330</f>
        <v>3398</v>
      </c>
      <c r="U21" s="191">
        <f>+'[8]BULLETIN'!U$330</f>
        <v>0</v>
      </c>
      <c r="V21" s="190">
        <f>+'[8]BULLETIN'!V$330</f>
        <v>668602</v>
      </c>
    </row>
    <row r="22" spans="1:22" ht="15" customHeight="1">
      <c r="A22" s="30"/>
      <c r="B22" s="3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0"/>
    </row>
    <row r="23" spans="1:22" ht="15" customHeight="1">
      <c r="A23" s="30">
        <f>+'[10]BULLETIN'!$B$18</f>
        <v>2022</v>
      </c>
      <c r="B23" s="31" t="str">
        <f>+'[10]BULLETIN'!A$20</f>
        <v>MARS</v>
      </c>
      <c r="C23" s="191">
        <f>+'[10]BULLETIN'!C$321</f>
        <v>36628</v>
      </c>
      <c r="D23" s="191">
        <f>+'[10]BULLETIN'!D$321</f>
        <v>4947532</v>
      </c>
      <c r="E23" s="191">
        <f>+'[10]BULLETIN'!E$321</f>
        <v>4984160</v>
      </c>
      <c r="F23" s="191">
        <f>+'[10]BULLETIN'!F$321</f>
        <v>285</v>
      </c>
      <c r="G23" s="191">
        <f>+'[10]BULLETIN'!G$321</f>
        <v>3904001.111837</v>
      </c>
      <c r="H23" s="191">
        <f>+'[10]BULLETIN'!H$321</f>
        <v>3904286.111837</v>
      </c>
      <c r="I23" s="191">
        <f>+'[10]BULLETIN'!I$321</f>
        <v>281781</v>
      </c>
      <c r="J23" s="191">
        <f>+'[10]BULLETIN'!J$321</f>
        <v>9170227.111837</v>
      </c>
      <c r="K23" s="191">
        <f>+'[10]BULLETIN'!K$321</f>
        <v>17</v>
      </c>
      <c r="L23" s="191">
        <f>+'[10]BULLETIN'!L$321</f>
        <v>8135</v>
      </c>
      <c r="M23" s="191">
        <f>+'[10]BULLETIN'!M$321</f>
        <v>379924.111837</v>
      </c>
      <c r="N23" s="191">
        <f>+'[10]BULLETIN'!N$321</f>
        <v>388076.111837</v>
      </c>
      <c r="O23" s="191">
        <f>+'[10]BULLETIN'!O$321</f>
        <v>655296</v>
      </c>
      <c r="P23" s="191">
        <f>+'[10]BULLETIN'!P$321</f>
        <v>8126855</v>
      </c>
      <c r="Q23" s="191">
        <f>+'[10]BULLETIN'!Q$321</f>
        <v>9170227.111837</v>
      </c>
      <c r="R23" s="191">
        <f>+'[10]BULLETIN'!R$321</f>
        <v>548073</v>
      </c>
      <c r="S23" s="191">
        <f>+'[10]BULLETIN'!S$321</f>
        <v>0</v>
      </c>
      <c r="T23" s="191">
        <f>+'[10]BULLETIN'!T$321</f>
        <v>3242</v>
      </c>
      <c r="U23" s="191">
        <f>+'[10]BULLETIN'!U$321</f>
        <v>0</v>
      </c>
      <c r="V23" s="190">
        <f>+'[10]BULLETIN'!V$321</f>
        <v>551315</v>
      </c>
    </row>
    <row r="24" spans="1:22" ht="15" customHeight="1">
      <c r="A24" s="30"/>
      <c r="B24" s="31" t="str">
        <f>+'[10]BULLETIN'!A$23</f>
        <v>JUIN</v>
      </c>
      <c r="C24" s="191">
        <f>+'[10]BULLETIN'!C$324</f>
        <v>32451</v>
      </c>
      <c r="D24" s="191">
        <f>+'[10]BULLETIN'!D$324</f>
        <v>5036900</v>
      </c>
      <c r="E24" s="191">
        <f>+'[10]BULLETIN'!E$324</f>
        <v>5069351</v>
      </c>
      <c r="F24" s="191">
        <f>+'[10]BULLETIN'!F$324</f>
        <v>277</v>
      </c>
      <c r="G24" s="191">
        <f>+'[10]BULLETIN'!G$324</f>
        <v>4114361.510208</v>
      </c>
      <c r="H24" s="191">
        <f>+'[10]BULLETIN'!H$324</f>
        <v>4114638.510208</v>
      </c>
      <c r="I24" s="191">
        <f>+'[10]BULLETIN'!I$324</f>
        <v>287845</v>
      </c>
      <c r="J24" s="191">
        <f>+'[10]BULLETIN'!J$324</f>
        <v>9471834.510208</v>
      </c>
      <c r="K24" s="191">
        <f>+'[10]BULLETIN'!K$324</f>
        <v>18</v>
      </c>
      <c r="L24" s="191">
        <f>+'[10]BULLETIN'!L$324</f>
        <v>5317</v>
      </c>
      <c r="M24" s="191">
        <f>+'[10]BULLETIN'!M$324</f>
        <v>359600.510208</v>
      </c>
      <c r="N24" s="191">
        <f>+'[10]BULLETIN'!N$324</f>
        <v>364935.510208</v>
      </c>
      <c r="O24" s="191">
        <f>+'[10]BULLETIN'!O$324</f>
        <v>696773</v>
      </c>
      <c r="P24" s="191">
        <f>+'[10]BULLETIN'!P$324</f>
        <v>8410126</v>
      </c>
      <c r="Q24" s="191">
        <f>+'[10]BULLETIN'!Q$324</f>
        <v>9471834.510208</v>
      </c>
      <c r="R24" s="191">
        <f>+'[10]BULLETIN'!R$324</f>
        <v>505223</v>
      </c>
      <c r="S24" s="191">
        <f>+'[10]BULLETIN'!S$324</f>
        <v>0</v>
      </c>
      <c r="T24" s="191">
        <f>+'[10]BULLETIN'!T$324</f>
        <v>3084</v>
      </c>
      <c r="U24" s="191">
        <f>+'[10]BULLETIN'!U$324</f>
        <v>0</v>
      </c>
      <c r="V24" s="190">
        <f>+'[10]BULLETIN'!V$324</f>
        <v>508307</v>
      </c>
    </row>
    <row r="25" spans="1:22" ht="15" customHeight="1">
      <c r="A25" s="30"/>
      <c r="B25" s="31" t="str">
        <f>+'[10]BULLETIN'!A$26</f>
        <v>SEPT</v>
      </c>
      <c r="C25" s="191">
        <f>+'[10]BULLETIN'!C$327</f>
        <v>53840</v>
      </c>
      <c r="D25" s="191">
        <f>+'[10]BULLETIN'!D$327</f>
        <v>5043142</v>
      </c>
      <c r="E25" s="191">
        <f>+'[10]BULLETIN'!E$327</f>
        <v>5096982</v>
      </c>
      <c r="F25" s="191">
        <f>+'[10]BULLETIN'!F$327</f>
        <v>266</v>
      </c>
      <c r="G25" s="191">
        <f>+'[10]BULLETIN'!G$327</f>
        <v>4229241.422681</v>
      </c>
      <c r="H25" s="191">
        <f>+'[10]BULLETIN'!H$327</f>
        <v>4229507.422681</v>
      </c>
      <c r="I25" s="191">
        <f>+'[10]BULLETIN'!I$327</f>
        <v>289441</v>
      </c>
      <c r="J25" s="191">
        <f>+'[10]BULLETIN'!J$327</f>
        <v>9615930.422681</v>
      </c>
      <c r="K25" s="191">
        <f>+'[10]BULLETIN'!K$327</f>
        <v>23</v>
      </c>
      <c r="L25" s="191">
        <f>+'[10]BULLETIN'!L$327</f>
        <v>4338</v>
      </c>
      <c r="M25" s="191">
        <f>+'[10]BULLETIN'!M$327</f>
        <v>319602.42268099997</v>
      </c>
      <c r="N25" s="191">
        <f>+'[10]BULLETIN'!N$327</f>
        <v>323963.42268099997</v>
      </c>
      <c r="O25" s="191">
        <f>+'[10]BULLETIN'!O$327</f>
        <v>645322</v>
      </c>
      <c r="P25" s="191">
        <f>+'[10]BULLETIN'!P$327</f>
        <v>8646645</v>
      </c>
      <c r="Q25" s="191">
        <f>+'[10]BULLETIN'!Q$327</f>
        <v>9615930.422681</v>
      </c>
      <c r="R25" s="191">
        <f>+'[10]BULLETIN'!R$327</f>
        <v>411165</v>
      </c>
      <c r="S25" s="191">
        <f>+'[10]BULLETIN'!S$327</f>
        <v>0</v>
      </c>
      <c r="T25" s="191">
        <f>+'[10]BULLETIN'!T$327</f>
        <v>2925</v>
      </c>
      <c r="U25" s="191">
        <f>+'[10]BULLETIN'!U$327</f>
        <v>0</v>
      </c>
      <c r="V25" s="190">
        <f>+'[10]BULLETIN'!V$327</f>
        <v>414090</v>
      </c>
    </row>
    <row r="26" spans="1:22" ht="15" customHeight="1">
      <c r="A26" s="30"/>
      <c r="B26" s="31" t="str">
        <f>+'[10]BULLETIN'!A$29</f>
        <v>DEC</v>
      </c>
      <c r="C26" s="191">
        <f>+'[10]BULLETIN'!C$330</f>
        <v>29473</v>
      </c>
      <c r="D26" s="191">
        <f>+'[10]BULLETIN'!D$330</f>
        <v>5288466</v>
      </c>
      <c r="E26" s="191">
        <f>+'[10]BULLETIN'!E$330</f>
        <v>5317939</v>
      </c>
      <c r="F26" s="191">
        <f>+'[10]BULLETIN'!F$330</f>
        <v>253</v>
      </c>
      <c r="G26" s="191">
        <f>+'[10]BULLETIN'!G$330</f>
        <v>4294813.978257</v>
      </c>
      <c r="H26" s="191">
        <f>+'[10]BULLETIN'!H$330</f>
        <v>4295066.978257</v>
      </c>
      <c r="I26" s="191">
        <f>+'[10]BULLETIN'!I$330</f>
        <v>301745</v>
      </c>
      <c r="J26" s="191">
        <f>+'[10]BULLETIN'!J$330</f>
        <v>9914750.978257</v>
      </c>
      <c r="K26" s="191">
        <f>+'[10]BULLETIN'!K$330</f>
        <v>25</v>
      </c>
      <c r="L26" s="191">
        <f>+'[10]BULLETIN'!L$330</f>
        <v>7591</v>
      </c>
      <c r="M26" s="191">
        <f>+'[10]BULLETIN'!M$330</f>
        <v>336575.978257</v>
      </c>
      <c r="N26" s="191">
        <f>+'[10]BULLETIN'!N$330</f>
        <v>344191.978257</v>
      </c>
      <c r="O26" s="191">
        <f>+'[10]BULLETIN'!O$330</f>
        <v>706129</v>
      </c>
      <c r="P26" s="191">
        <f>+'[10]BULLETIN'!P$330</f>
        <v>8864430</v>
      </c>
      <c r="Q26" s="191">
        <f>+'[10]BULLETIN'!Q$330</f>
        <v>9914750.978257</v>
      </c>
      <c r="R26" s="191">
        <f>+'[10]BULLETIN'!R$330</f>
        <v>457185</v>
      </c>
      <c r="S26" s="191">
        <f>+'[10]BULLETIN'!S$330</f>
        <v>0</v>
      </c>
      <c r="T26" s="191">
        <f>+'[10]BULLETIN'!T$330</f>
        <v>2765</v>
      </c>
      <c r="U26" s="191">
        <f>+'[10]BULLETIN'!U$330</f>
        <v>0</v>
      </c>
      <c r="V26" s="190">
        <f>+'[10]BULLETIN'!V$330</f>
        <v>459950</v>
      </c>
    </row>
    <row r="27" spans="1:22" ht="15" customHeight="1">
      <c r="A27" s="30"/>
      <c r="B27" s="3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0"/>
    </row>
    <row r="28" spans="1:26" ht="15" customHeight="1">
      <c r="A28" s="216">
        <f>+'[9]BULLETIN'!$B$18</f>
        <v>2023</v>
      </c>
      <c r="B28" s="217" t="str">
        <f>+'[9]BULLETIN'!A$18</f>
        <v>JAN</v>
      </c>
      <c r="C28" s="191">
        <f>+'[9]BULLETIN'!C$319</f>
        <v>31557</v>
      </c>
      <c r="D28" s="191">
        <f>+'[9]BULLETIN'!D$319</f>
        <v>5381610</v>
      </c>
      <c r="E28" s="191">
        <f>+'[9]BULLETIN'!E$319</f>
        <v>5413167</v>
      </c>
      <c r="F28" s="191">
        <f>+'[9]BULLETIN'!F$319</f>
        <v>245</v>
      </c>
      <c r="G28" s="191">
        <f>+'[9]BULLETIN'!G$319</f>
        <v>4298553.236896</v>
      </c>
      <c r="H28" s="191">
        <f>+'[9]BULLETIN'!H$319</f>
        <v>4298798.236896</v>
      </c>
      <c r="I28" s="191">
        <f>+'[9]BULLETIN'!I$319</f>
        <v>324921</v>
      </c>
      <c r="J28" s="191">
        <f>+'[9]BULLETIN'!J$319</f>
        <v>10036886.236896</v>
      </c>
      <c r="K28" s="191">
        <f>+'[9]BULLETIN'!K$319</f>
        <v>16</v>
      </c>
      <c r="L28" s="191">
        <f>+'[9]BULLETIN'!L$319</f>
        <v>9133</v>
      </c>
      <c r="M28" s="191">
        <f>+'[9]BULLETIN'!M$319</f>
        <v>328936.236896</v>
      </c>
      <c r="N28" s="191">
        <f>+'[9]BULLETIN'!N$319</f>
        <v>338085.236896</v>
      </c>
      <c r="O28" s="191">
        <f>+'[9]BULLETIN'!O$319</f>
        <v>745535</v>
      </c>
      <c r="P28" s="191">
        <f>+'[9]BULLETIN'!P$319</f>
        <v>8953266</v>
      </c>
      <c r="Q28" s="191">
        <f>+'[9]BULLETIN'!Q$319</f>
        <v>10036886.236896</v>
      </c>
      <c r="R28" s="191">
        <f>+'[9]BULLETIN'!R$319</f>
        <v>451923</v>
      </c>
      <c r="S28" s="191">
        <f>+'[9]BULLETIN'!S$319</f>
        <v>0</v>
      </c>
      <c r="T28" s="191">
        <f>+'[9]BULLETIN'!T$319</f>
        <v>2603</v>
      </c>
      <c r="U28" s="191">
        <f>+'[9]BULLETIN'!U$319</f>
        <v>0</v>
      </c>
      <c r="V28" s="190">
        <f>+'[9]BULLETIN'!V$319</f>
        <v>454526</v>
      </c>
      <c r="X28" s="206">
        <f>+E28+H28+I28-J28</f>
        <v>0</v>
      </c>
      <c r="Y28" s="206">
        <f>+N28-K28-L28-M28</f>
        <v>0</v>
      </c>
      <c r="Z28" s="206">
        <f>+Q28-P28-O28-N28</f>
        <v>8.149072527885437E-10</v>
      </c>
    </row>
    <row r="29" spans="1:26" ht="15" customHeight="1">
      <c r="A29" s="30"/>
      <c r="B29" s="217" t="str">
        <f>+'[9]BULLETIN'!A$19</f>
        <v>FEV</v>
      </c>
      <c r="C29" s="191">
        <f>+'[9]BULLETIN'!C$320</f>
        <v>29588</v>
      </c>
      <c r="D29" s="191">
        <f>+'[9]BULLETIN'!D$320</f>
        <v>5426630</v>
      </c>
      <c r="E29" s="191">
        <f>+'[9]BULLETIN'!E$320</f>
        <v>5456218</v>
      </c>
      <c r="F29" s="191">
        <f>+'[9]BULLETIN'!F$320</f>
        <v>245</v>
      </c>
      <c r="G29" s="191">
        <f>+'[9]BULLETIN'!G$320</f>
        <v>4333514.800933</v>
      </c>
      <c r="H29" s="191">
        <f>+'[9]BULLETIN'!H$320</f>
        <v>4333759.800933</v>
      </c>
      <c r="I29" s="191">
        <f>+'[9]BULLETIN'!I$320</f>
        <v>328630</v>
      </c>
      <c r="J29" s="191">
        <f>+'[9]BULLETIN'!J$320</f>
        <v>10118607.800933</v>
      </c>
      <c r="K29" s="191">
        <f>+'[9]BULLETIN'!K$320</f>
        <v>3</v>
      </c>
      <c r="L29" s="191">
        <f>+'[9]BULLETIN'!L$320</f>
        <v>10113</v>
      </c>
      <c r="M29" s="191">
        <f>+'[9]BULLETIN'!M$320</f>
        <v>365565.800933</v>
      </c>
      <c r="N29" s="191">
        <f>+'[9]BULLETIN'!N$320</f>
        <v>375681.800933</v>
      </c>
      <c r="O29" s="191">
        <f>+'[9]BULLETIN'!O$320</f>
        <v>738893</v>
      </c>
      <c r="P29" s="191">
        <f>+'[9]BULLETIN'!P$320</f>
        <v>9004033</v>
      </c>
      <c r="Q29" s="191">
        <f>+'[9]BULLETIN'!Q$320</f>
        <v>10118607.800933</v>
      </c>
      <c r="R29" s="191">
        <f>+'[9]BULLETIN'!R$320</f>
        <v>418330</v>
      </c>
      <c r="S29" s="191">
        <f>+'[9]BULLETIN'!S$320</f>
        <v>0</v>
      </c>
      <c r="T29" s="191">
        <f>+'[9]BULLETIN'!T$320</f>
        <v>2603</v>
      </c>
      <c r="U29" s="191">
        <f>+'[9]BULLETIN'!U$320</f>
        <v>0</v>
      </c>
      <c r="V29" s="190">
        <f>+'[9]BULLETIN'!V$320</f>
        <v>420933</v>
      </c>
      <c r="X29" s="206">
        <f aca="true" t="shared" si="0" ref="X29:X35">+E29+H29+I29-J29</f>
        <v>0</v>
      </c>
      <c r="Y29" s="206">
        <f aca="true" t="shared" si="1" ref="Y29:Y35">+N29-K29-L29-M29</f>
        <v>0</v>
      </c>
      <c r="Z29" s="206">
        <f aca="true" t="shared" si="2" ref="Z29:Z35">+Q29-P29-O29-N29</f>
        <v>0</v>
      </c>
    </row>
    <row r="30" spans="1:26" ht="15" customHeight="1">
      <c r="A30" s="30"/>
      <c r="B30" s="217">
        <f>+'[9]BULLETIN'!A$20</f>
        <v>0</v>
      </c>
      <c r="C30" s="191">
        <f>+'[9]BULLETIN'!C$321</f>
        <v>0</v>
      </c>
      <c r="D30" s="191">
        <f>+'[9]BULLETIN'!D$321</f>
        <v>0</v>
      </c>
      <c r="E30" s="191">
        <f>+'[9]BULLETIN'!E$321</f>
        <v>0</v>
      </c>
      <c r="F30" s="191">
        <f>+'[9]BULLETIN'!F$321</f>
        <v>0</v>
      </c>
      <c r="G30" s="191">
        <f>+'[9]BULLETIN'!G$321</f>
        <v>0</v>
      </c>
      <c r="H30" s="191">
        <f>+'[9]BULLETIN'!H$321</f>
        <v>0</v>
      </c>
      <c r="I30" s="191">
        <f>+'[9]BULLETIN'!I$321</f>
        <v>0</v>
      </c>
      <c r="J30" s="191">
        <f>+'[9]BULLETIN'!J$321</f>
        <v>0</v>
      </c>
      <c r="K30" s="191">
        <f>+'[9]BULLETIN'!K$321</f>
        <v>0</v>
      </c>
      <c r="L30" s="191">
        <f>+'[9]BULLETIN'!L$321</f>
        <v>0</v>
      </c>
      <c r="M30" s="191">
        <f>+'[9]BULLETIN'!M$321</f>
        <v>0</v>
      </c>
      <c r="N30" s="191">
        <f>+'[9]BULLETIN'!N$321</f>
        <v>0</v>
      </c>
      <c r="O30" s="191">
        <f>+'[9]BULLETIN'!O$321</f>
        <v>0</v>
      </c>
      <c r="P30" s="191">
        <f>+'[9]BULLETIN'!P$321</f>
        <v>0</v>
      </c>
      <c r="Q30" s="191">
        <f>+'[9]BULLETIN'!Q$321</f>
        <v>0</v>
      </c>
      <c r="R30" s="191">
        <f>+'[9]BULLETIN'!R$321</f>
        <v>0</v>
      </c>
      <c r="S30" s="191">
        <f>+'[9]BULLETIN'!S$321</f>
        <v>0</v>
      </c>
      <c r="T30" s="191">
        <f>+'[9]BULLETIN'!T$321</f>
        <v>0</v>
      </c>
      <c r="U30" s="191">
        <f>+'[9]BULLETIN'!U$321</f>
        <v>0</v>
      </c>
      <c r="V30" s="190">
        <f>+'[9]BULLETIN'!V$321</f>
        <v>0</v>
      </c>
      <c r="X30" s="206">
        <f t="shared" si="0"/>
        <v>0</v>
      </c>
      <c r="Y30" s="206">
        <f t="shared" si="1"/>
        <v>0</v>
      </c>
      <c r="Z30" s="206">
        <f t="shared" si="2"/>
        <v>0</v>
      </c>
    </row>
    <row r="31" spans="1:26" ht="15" customHeight="1">
      <c r="A31" s="30"/>
      <c r="B31" s="217">
        <f>+'[9]BULLETIN'!A$21</f>
        <v>0</v>
      </c>
      <c r="C31" s="191">
        <f>+'[9]BULLETIN'!C$322</f>
        <v>0</v>
      </c>
      <c r="D31" s="191">
        <f>+'[9]BULLETIN'!D$322</f>
        <v>0</v>
      </c>
      <c r="E31" s="191">
        <f>+'[9]BULLETIN'!E$322</f>
        <v>0</v>
      </c>
      <c r="F31" s="191">
        <f>+'[9]BULLETIN'!F$322</f>
        <v>0</v>
      </c>
      <c r="G31" s="191">
        <f>+'[9]BULLETIN'!G$322</f>
        <v>0</v>
      </c>
      <c r="H31" s="191">
        <f>+'[9]BULLETIN'!H$322</f>
        <v>0</v>
      </c>
      <c r="I31" s="191">
        <f>+'[9]BULLETIN'!I$322</f>
        <v>0</v>
      </c>
      <c r="J31" s="191">
        <f>+'[9]BULLETIN'!J$322</f>
        <v>0</v>
      </c>
      <c r="K31" s="191">
        <f>+'[9]BULLETIN'!K$322</f>
        <v>0</v>
      </c>
      <c r="L31" s="191">
        <f>+'[9]BULLETIN'!L$322</f>
        <v>0</v>
      </c>
      <c r="M31" s="191">
        <f>+'[9]BULLETIN'!M$322</f>
        <v>0</v>
      </c>
      <c r="N31" s="191">
        <f>+'[9]BULLETIN'!N$322</f>
        <v>0</v>
      </c>
      <c r="O31" s="191">
        <f>+'[9]BULLETIN'!O$322</f>
        <v>0</v>
      </c>
      <c r="P31" s="191">
        <f>+'[9]BULLETIN'!P$322</f>
        <v>0</v>
      </c>
      <c r="Q31" s="191">
        <f>+'[9]BULLETIN'!Q$322</f>
        <v>0</v>
      </c>
      <c r="R31" s="191">
        <f>+'[9]BULLETIN'!R$322</f>
        <v>0</v>
      </c>
      <c r="S31" s="191">
        <f>+'[9]BULLETIN'!S$322</f>
        <v>0</v>
      </c>
      <c r="T31" s="191">
        <f>+'[9]BULLETIN'!T$322</f>
        <v>0</v>
      </c>
      <c r="U31" s="191">
        <f>+'[9]BULLETIN'!U$322</f>
        <v>0</v>
      </c>
      <c r="V31" s="190">
        <f>+'[9]BULLETIN'!V$322</f>
        <v>0</v>
      </c>
      <c r="X31" s="206">
        <f t="shared" si="0"/>
        <v>0</v>
      </c>
      <c r="Y31" s="206">
        <f t="shared" si="1"/>
        <v>0</v>
      </c>
      <c r="Z31" s="206">
        <f t="shared" si="2"/>
        <v>0</v>
      </c>
    </row>
    <row r="32" spans="1:26" ht="15" customHeight="1">
      <c r="A32" s="30"/>
      <c r="B32" s="217">
        <f>+'[9]BULLETIN'!A$22</f>
        <v>0</v>
      </c>
      <c r="C32" s="191">
        <f>+'[9]BULLETIN'!C$323</f>
        <v>0</v>
      </c>
      <c r="D32" s="191">
        <f>+'[9]BULLETIN'!D$323</f>
        <v>0</v>
      </c>
      <c r="E32" s="191">
        <f>+'[9]BULLETIN'!E$323</f>
        <v>0</v>
      </c>
      <c r="F32" s="191">
        <f>+'[9]BULLETIN'!F$323</f>
        <v>0</v>
      </c>
      <c r="G32" s="191">
        <f>+'[9]BULLETIN'!G$323</f>
        <v>0</v>
      </c>
      <c r="H32" s="191">
        <f>+'[9]BULLETIN'!H$323</f>
        <v>0</v>
      </c>
      <c r="I32" s="191">
        <f>+'[9]BULLETIN'!I$323</f>
        <v>0</v>
      </c>
      <c r="J32" s="191">
        <f>+'[9]BULLETIN'!J$323</f>
        <v>0</v>
      </c>
      <c r="K32" s="191">
        <f>+'[9]BULLETIN'!K$323</f>
        <v>0</v>
      </c>
      <c r="L32" s="191">
        <f>+'[9]BULLETIN'!L$323</f>
        <v>0</v>
      </c>
      <c r="M32" s="191">
        <f>+'[9]BULLETIN'!M$323</f>
        <v>0</v>
      </c>
      <c r="N32" s="191">
        <f>+'[9]BULLETIN'!N$323</f>
        <v>0</v>
      </c>
      <c r="O32" s="191">
        <f>+'[9]BULLETIN'!O$323</f>
        <v>0</v>
      </c>
      <c r="P32" s="191">
        <f>+'[9]BULLETIN'!P$323</f>
        <v>0</v>
      </c>
      <c r="Q32" s="191">
        <f>+'[9]BULLETIN'!Q$323</f>
        <v>0</v>
      </c>
      <c r="R32" s="191">
        <f>+'[9]BULLETIN'!R$323</f>
        <v>0</v>
      </c>
      <c r="S32" s="191">
        <f>+'[9]BULLETIN'!S$323</f>
        <v>0</v>
      </c>
      <c r="T32" s="191">
        <f>+'[9]BULLETIN'!T$323</f>
        <v>0</v>
      </c>
      <c r="U32" s="191">
        <f>+'[9]BULLETIN'!U$323</f>
        <v>0</v>
      </c>
      <c r="V32" s="190">
        <f>+'[9]BULLETIN'!V$323</f>
        <v>0</v>
      </c>
      <c r="X32" s="206">
        <f t="shared" si="0"/>
        <v>0</v>
      </c>
      <c r="Y32" s="206">
        <f t="shared" si="1"/>
        <v>0</v>
      </c>
      <c r="Z32" s="206">
        <f t="shared" si="2"/>
        <v>0</v>
      </c>
    </row>
    <row r="33" spans="1:26" ht="15" customHeight="1">
      <c r="A33" s="30"/>
      <c r="B33" s="217">
        <f>+'[9]BULLETIN'!A$23</f>
        <v>0</v>
      </c>
      <c r="C33" s="191">
        <f>+'[9]BULLETIN'!C$324</f>
        <v>0</v>
      </c>
      <c r="D33" s="191">
        <f>+'[9]BULLETIN'!D$324</f>
        <v>0</v>
      </c>
      <c r="E33" s="191">
        <f>+'[9]BULLETIN'!E$324</f>
        <v>0</v>
      </c>
      <c r="F33" s="191">
        <f>+'[9]BULLETIN'!F$324</f>
        <v>0</v>
      </c>
      <c r="G33" s="191">
        <f>+'[9]BULLETIN'!G$324</f>
        <v>0</v>
      </c>
      <c r="H33" s="191">
        <f>+'[9]BULLETIN'!H$324</f>
        <v>0</v>
      </c>
      <c r="I33" s="191">
        <f>+'[9]BULLETIN'!I$324</f>
        <v>0</v>
      </c>
      <c r="J33" s="191">
        <f>+'[9]BULLETIN'!J$324</f>
        <v>0</v>
      </c>
      <c r="K33" s="191">
        <f>+'[9]BULLETIN'!K$324</f>
        <v>0</v>
      </c>
      <c r="L33" s="191">
        <f>+'[9]BULLETIN'!L$324</f>
        <v>0</v>
      </c>
      <c r="M33" s="191">
        <f>+'[9]BULLETIN'!M$324</f>
        <v>0</v>
      </c>
      <c r="N33" s="191">
        <f>+'[9]BULLETIN'!N$324</f>
        <v>0</v>
      </c>
      <c r="O33" s="191">
        <f>+'[9]BULLETIN'!O$324</f>
        <v>0</v>
      </c>
      <c r="P33" s="191">
        <f>+'[9]BULLETIN'!P$324</f>
        <v>0</v>
      </c>
      <c r="Q33" s="191">
        <f>+'[9]BULLETIN'!Q$324</f>
        <v>0</v>
      </c>
      <c r="R33" s="191">
        <f>+'[9]BULLETIN'!R$324</f>
        <v>0</v>
      </c>
      <c r="S33" s="191">
        <f>+'[9]BULLETIN'!S$324</f>
        <v>0</v>
      </c>
      <c r="T33" s="191">
        <f>+'[9]BULLETIN'!T$324</f>
        <v>0</v>
      </c>
      <c r="U33" s="191">
        <f>+'[9]BULLETIN'!U$324</f>
        <v>0</v>
      </c>
      <c r="V33" s="190">
        <f>+'[9]BULLETIN'!V$324</f>
        <v>0</v>
      </c>
      <c r="X33" s="206">
        <f t="shared" si="0"/>
        <v>0</v>
      </c>
      <c r="Y33" s="206">
        <f t="shared" si="1"/>
        <v>0</v>
      </c>
      <c r="Z33" s="206">
        <f t="shared" si="2"/>
        <v>0</v>
      </c>
    </row>
    <row r="34" spans="1:26" ht="15" customHeight="1">
      <c r="A34" s="30"/>
      <c r="B34" s="217">
        <f>+'[9]BULLETIN'!A$24</f>
        <v>0</v>
      </c>
      <c r="C34" s="191">
        <f>+'[9]BULLETIN'!C$325</f>
        <v>0</v>
      </c>
      <c r="D34" s="191">
        <f>+'[9]BULLETIN'!D$325</f>
        <v>0</v>
      </c>
      <c r="E34" s="191">
        <f>+'[9]BULLETIN'!E$325</f>
        <v>0</v>
      </c>
      <c r="F34" s="191">
        <f>+'[9]BULLETIN'!F$325</f>
        <v>0</v>
      </c>
      <c r="G34" s="191">
        <f>+'[9]BULLETIN'!G$325</f>
        <v>0</v>
      </c>
      <c r="H34" s="191">
        <f>+'[9]BULLETIN'!H$325</f>
        <v>0</v>
      </c>
      <c r="I34" s="191">
        <f>+'[9]BULLETIN'!I$325</f>
        <v>0</v>
      </c>
      <c r="J34" s="191">
        <f>+'[9]BULLETIN'!J$325</f>
        <v>0</v>
      </c>
      <c r="K34" s="191">
        <f>+'[9]BULLETIN'!K$325</f>
        <v>0</v>
      </c>
      <c r="L34" s="191">
        <f>+'[9]BULLETIN'!L$325</f>
        <v>0</v>
      </c>
      <c r="M34" s="191">
        <f>+'[9]BULLETIN'!M$325</f>
        <v>0</v>
      </c>
      <c r="N34" s="191">
        <f>+'[9]BULLETIN'!N$325</f>
        <v>0</v>
      </c>
      <c r="O34" s="191">
        <f>+'[9]BULLETIN'!O$325</f>
        <v>0</v>
      </c>
      <c r="P34" s="191">
        <f>+'[9]BULLETIN'!P$325</f>
        <v>0</v>
      </c>
      <c r="Q34" s="191">
        <f>+'[9]BULLETIN'!Q$325</f>
        <v>0</v>
      </c>
      <c r="R34" s="191">
        <f>+'[9]BULLETIN'!R$325</f>
        <v>0</v>
      </c>
      <c r="S34" s="191">
        <f>+'[9]BULLETIN'!S$325</f>
        <v>0</v>
      </c>
      <c r="T34" s="191">
        <f>+'[9]BULLETIN'!T$325</f>
        <v>0</v>
      </c>
      <c r="U34" s="191">
        <f>+'[9]BULLETIN'!U$325</f>
        <v>0</v>
      </c>
      <c r="V34" s="190">
        <f>+'[9]BULLETIN'!V$325</f>
        <v>0</v>
      </c>
      <c r="X34" s="206">
        <f t="shared" si="0"/>
        <v>0</v>
      </c>
      <c r="Y34" s="206">
        <f t="shared" si="1"/>
        <v>0</v>
      </c>
      <c r="Z34" s="206">
        <f t="shared" si="2"/>
        <v>0</v>
      </c>
    </row>
    <row r="35" spans="1:26" ht="15" customHeight="1">
      <c r="A35" s="30"/>
      <c r="B35" s="217">
        <f>+'[9]BULLETIN'!A$25</f>
        <v>0</v>
      </c>
      <c r="C35" s="191">
        <f>+'[9]BULLETIN'!C$326</f>
        <v>0</v>
      </c>
      <c r="D35" s="191">
        <f>+'[9]BULLETIN'!D$326</f>
        <v>0</v>
      </c>
      <c r="E35" s="191">
        <f>+'[9]BULLETIN'!E$326</f>
        <v>0</v>
      </c>
      <c r="F35" s="191">
        <f>+'[9]BULLETIN'!F$326</f>
        <v>0</v>
      </c>
      <c r="G35" s="191">
        <f>+'[9]BULLETIN'!G$326</f>
        <v>0</v>
      </c>
      <c r="H35" s="191">
        <f>+'[9]BULLETIN'!H$326</f>
        <v>0</v>
      </c>
      <c r="I35" s="191">
        <f>+'[9]BULLETIN'!I$326</f>
        <v>0</v>
      </c>
      <c r="J35" s="191">
        <f>+'[9]BULLETIN'!J$326</f>
        <v>0</v>
      </c>
      <c r="K35" s="191">
        <f>+'[9]BULLETIN'!K$326</f>
        <v>0</v>
      </c>
      <c r="L35" s="191">
        <f>+'[9]BULLETIN'!L$326</f>
        <v>0</v>
      </c>
      <c r="M35" s="191">
        <f>+'[9]BULLETIN'!M$326</f>
        <v>0</v>
      </c>
      <c r="N35" s="191">
        <f>+'[9]BULLETIN'!N$326</f>
        <v>0</v>
      </c>
      <c r="O35" s="191">
        <f>+'[9]BULLETIN'!O$326</f>
        <v>0</v>
      </c>
      <c r="P35" s="191">
        <f>+'[9]BULLETIN'!P$326</f>
        <v>0</v>
      </c>
      <c r="Q35" s="191">
        <f>+'[9]BULLETIN'!Q$326</f>
        <v>0</v>
      </c>
      <c r="R35" s="191">
        <f>+'[9]BULLETIN'!R$326</f>
        <v>0</v>
      </c>
      <c r="S35" s="191">
        <f>+'[9]BULLETIN'!S$326</f>
        <v>0</v>
      </c>
      <c r="T35" s="191">
        <f>+'[9]BULLETIN'!T$326</f>
        <v>0</v>
      </c>
      <c r="U35" s="191">
        <f>+'[9]BULLETIN'!U$326</f>
        <v>0</v>
      </c>
      <c r="V35" s="190">
        <f>+'[9]BULLETIN'!V$326</f>
        <v>0</v>
      </c>
      <c r="X35" s="206">
        <f t="shared" si="0"/>
        <v>0</v>
      </c>
      <c r="Y35" s="206">
        <f t="shared" si="1"/>
        <v>0</v>
      </c>
      <c r="Z35" s="206">
        <f t="shared" si="2"/>
        <v>0</v>
      </c>
    </row>
    <row r="36" spans="1:26" ht="15" customHeight="1">
      <c r="A36" s="30"/>
      <c r="B36" s="217">
        <f>+'[9]BULLETIN'!A$26</f>
        <v>0</v>
      </c>
      <c r="C36" s="191">
        <f>+'[9]BULLETIN'!C$327</f>
        <v>0</v>
      </c>
      <c r="D36" s="191">
        <f>+'[9]BULLETIN'!D$327</f>
        <v>0</v>
      </c>
      <c r="E36" s="191">
        <f>+'[9]BULLETIN'!E$327</f>
        <v>0</v>
      </c>
      <c r="F36" s="191">
        <f>+'[9]BULLETIN'!F$327</f>
        <v>0</v>
      </c>
      <c r="G36" s="191">
        <f>+'[9]BULLETIN'!G$327</f>
        <v>0</v>
      </c>
      <c r="H36" s="191">
        <f>+'[9]BULLETIN'!H$327</f>
        <v>0</v>
      </c>
      <c r="I36" s="191">
        <f>+'[9]BULLETIN'!I$327</f>
        <v>0</v>
      </c>
      <c r="J36" s="191">
        <f>+'[9]BULLETIN'!J$327</f>
        <v>0</v>
      </c>
      <c r="K36" s="191">
        <f>+'[9]BULLETIN'!K$327</f>
        <v>0</v>
      </c>
      <c r="L36" s="191">
        <f>+'[9]BULLETIN'!L$327</f>
        <v>0</v>
      </c>
      <c r="M36" s="191">
        <f>+'[9]BULLETIN'!M$327</f>
        <v>0</v>
      </c>
      <c r="N36" s="191">
        <f>+'[9]BULLETIN'!N$327</f>
        <v>0</v>
      </c>
      <c r="O36" s="191">
        <f>+'[9]BULLETIN'!O$327</f>
        <v>0</v>
      </c>
      <c r="P36" s="191">
        <f>+'[9]BULLETIN'!P$327</f>
        <v>0</v>
      </c>
      <c r="Q36" s="191">
        <f>+'[9]BULLETIN'!Q$327</f>
        <v>0</v>
      </c>
      <c r="R36" s="191">
        <f>+'[9]BULLETIN'!R$327</f>
        <v>0</v>
      </c>
      <c r="S36" s="191">
        <f>+'[9]BULLETIN'!S$327</f>
        <v>0</v>
      </c>
      <c r="T36" s="191">
        <f>+'[9]BULLETIN'!T$327</f>
        <v>0</v>
      </c>
      <c r="U36" s="191">
        <f>+'[9]BULLETIN'!U$327</f>
        <v>0</v>
      </c>
      <c r="V36" s="190">
        <f>+'[9]BULLETIN'!V$327</f>
        <v>0</v>
      </c>
      <c r="X36" s="206">
        <f>+E36+H36+I36-J36</f>
        <v>0</v>
      </c>
      <c r="Y36" s="206">
        <f>+N36-K36-L36-M36</f>
        <v>0</v>
      </c>
      <c r="Z36" s="206">
        <f>+Q36-P36-O36-N36</f>
        <v>0</v>
      </c>
    </row>
    <row r="37" spans="1:26" ht="15" customHeight="1">
      <c r="A37" s="30"/>
      <c r="B37" s="217">
        <f>+'[9]BULLETIN'!A$27</f>
        <v>0</v>
      </c>
      <c r="C37" s="191">
        <f>+'[9]BULLETIN'!C$328</f>
        <v>0</v>
      </c>
      <c r="D37" s="191">
        <f>+'[9]BULLETIN'!D$328</f>
        <v>0</v>
      </c>
      <c r="E37" s="191">
        <f>+'[9]BULLETIN'!E$328</f>
        <v>0</v>
      </c>
      <c r="F37" s="191">
        <f>+'[9]BULLETIN'!F$328</f>
        <v>0</v>
      </c>
      <c r="G37" s="191">
        <f>+'[9]BULLETIN'!G$328</f>
        <v>0</v>
      </c>
      <c r="H37" s="191">
        <f>+'[9]BULLETIN'!H$328</f>
        <v>0</v>
      </c>
      <c r="I37" s="191">
        <f>+'[9]BULLETIN'!I$328</f>
        <v>0</v>
      </c>
      <c r="J37" s="191">
        <f>+'[9]BULLETIN'!J$328</f>
        <v>0</v>
      </c>
      <c r="K37" s="191">
        <f>+'[9]BULLETIN'!K$328</f>
        <v>0</v>
      </c>
      <c r="L37" s="191">
        <f>+'[9]BULLETIN'!L$328</f>
        <v>0</v>
      </c>
      <c r="M37" s="191">
        <f>+'[9]BULLETIN'!M$328</f>
        <v>0</v>
      </c>
      <c r="N37" s="191">
        <f>+'[9]BULLETIN'!N$328</f>
        <v>0</v>
      </c>
      <c r="O37" s="191">
        <f>+'[9]BULLETIN'!O$328</f>
        <v>0</v>
      </c>
      <c r="P37" s="191">
        <f>+'[9]BULLETIN'!P$328</f>
        <v>0</v>
      </c>
      <c r="Q37" s="191">
        <f>+'[9]BULLETIN'!Q$328</f>
        <v>0</v>
      </c>
      <c r="R37" s="191">
        <f>+'[9]BULLETIN'!R$328</f>
        <v>0</v>
      </c>
      <c r="S37" s="191">
        <f>+'[9]BULLETIN'!S$328</f>
        <v>0</v>
      </c>
      <c r="T37" s="191">
        <f>+'[9]BULLETIN'!T$328</f>
        <v>0</v>
      </c>
      <c r="U37" s="191">
        <f>+'[9]BULLETIN'!U$328</f>
        <v>0</v>
      </c>
      <c r="V37" s="190">
        <f>+'[9]BULLETIN'!V$328</f>
        <v>0</v>
      </c>
      <c r="X37" s="206">
        <f>+E37+H37+I37-J37</f>
        <v>0</v>
      </c>
      <c r="Y37" s="206">
        <f>+N37-K37-L37-M37</f>
        <v>0</v>
      </c>
      <c r="Z37" s="206">
        <f>+Q37-P37-O37-N37</f>
        <v>0</v>
      </c>
    </row>
    <row r="38" spans="1:26" ht="15" customHeight="1">
      <c r="A38" s="30"/>
      <c r="B38" s="217">
        <f>+'[9]BULLETIN'!A$28</f>
        <v>0</v>
      </c>
      <c r="C38" s="191">
        <f>+'[9]BULLETIN'!C$329</f>
        <v>0</v>
      </c>
      <c r="D38" s="191">
        <f>+'[9]BULLETIN'!D$329</f>
        <v>0</v>
      </c>
      <c r="E38" s="191">
        <f>+'[9]BULLETIN'!E$329</f>
        <v>0</v>
      </c>
      <c r="F38" s="191">
        <f>+'[9]BULLETIN'!F$329</f>
        <v>0</v>
      </c>
      <c r="G38" s="191">
        <f>+'[9]BULLETIN'!G$329</f>
        <v>0</v>
      </c>
      <c r="H38" s="191">
        <f>+'[9]BULLETIN'!H$329</f>
        <v>0</v>
      </c>
      <c r="I38" s="191">
        <f>+'[9]BULLETIN'!I$329</f>
        <v>0</v>
      </c>
      <c r="J38" s="191">
        <f>+'[9]BULLETIN'!J$329</f>
        <v>0</v>
      </c>
      <c r="K38" s="191">
        <f>+'[9]BULLETIN'!K$329</f>
        <v>0</v>
      </c>
      <c r="L38" s="191">
        <f>+'[9]BULLETIN'!L$329</f>
        <v>0</v>
      </c>
      <c r="M38" s="191">
        <f>+'[9]BULLETIN'!M$329</f>
        <v>0</v>
      </c>
      <c r="N38" s="191">
        <f>+'[9]BULLETIN'!N$329</f>
        <v>0</v>
      </c>
      <c r="O38" s="191">
        <f>+'[9]BULLETIN'!O$329</f>
        <v>0</v>
      </c>
      <c r="P38" s="191">
        <f>+'[9]BULLETIN'!P$329</f>
        <v>0</v>
      </c>
      <c r="Q38" s="191">
        <f>+'[9]BULLETIN'!Q$329</f>
        <v>0</v>
      </c>
      <c r="R38" s="191">
        <f>+'[9]BULLETIN'!R$329</f>
        <v>0</v>
      </c>
      <c r="S38" s="191">
        <f>+'[9]BULLETIN'!S$329</f>
        <v>0</v>
      </c>
      <c r="T38" s="191">
        <f>+'[9]BULLETIN'!T$329</f>
        <v>0</v>
      </c>
      <c r="U38" s="191">
        <f>+'[9]BULLETIN'!U$329</f>
        <v>0</v>
      </c>
      <c r="V38" s="190">
        <f>+'[9]BULLETIN'!V$329</f>
        <v>0</v>
      </c>
      <c r="X38" s="206">
        <f>+E38+H38+I38-J38</f>
        <v>0</v>
      </c>
      <c r="Y38" s="206">
        <f>+N38-K38-L38-M38</f>
        <v>0</v>
      </c>
      <c r="Z38" s="206">
        <f>+Q38-P38-O38-N38</f>
        <v>0</v>
      </c>
    </row>
    <row r="39" spans="1:26" ht="15" customHeight="1">
      <c r="A39" s="30"/>
      <c r="B39" s="217">
        <f>+'[9]BULLETIN'!A$29</f>
        <v>0</v>
      </c>
      <c r="C39" s="191">
        <f>+'[9]BULLETIN'!C$330</f>
        <v>0</v>
      </c>
      <c r="D39" s="191">
        <f>+'[9]BULLETIN'!D$330</f>
        <v>0</v>
      </c>
      <c r="E39" s="191">
        <f>+'[9]BULLETIN'!E$330</f>
        <v>0</v>
      </c>
      <c r="F39" s="191">
        <f>+'[9]BULLETIN'!F$330</f>
        <v>0</v>
      </c>
      <c r="G39" s="191">
        <f>+'[9]BULLETIN'!G$330</f>
        <v>0</v>
      </c>
      <c r="H39" s="191">
        <f>+'[9]BULLETIN'!H$330</f>
        <v>0</v>
      </c>
      <c r="I39" s="191">
        <f>+'[9]BULLETIN'!I$330</f>
        <v>0</v>
      </c>
      <c r="J39" s="191">
        <f>+'[9]BULLETIN'!J$330</f>
        <v>0</v>
      </c>
      <c r="K39" s="191">
        <f>+'[9]BULLETIN'!K$330</f>
        <v>0</v>
      </c>
      <c r="L39" s="191">
        <f>+'[9]BULLETIN'!L$330</f>
        <v>0</v>
      </c>
      <c r="M39" s="191">
        <f>+'[9]BULLETIN'!M$330</f>
        <v>0</v>
      </c>
      <c r="N39" s="191">
        <f>+'[9]BULLETIN'!N$330</f>
        <v>0</v>
      </c>
      <c r="O39" s="191">
        <f>+'[9]BULLETIN'!O$330</f>
        <v>0</v>
      </c>
      <c r="P39" s="191">
        <f>+'[9]BULLETIN'!P$330</f>
        <v>0</v>
      </c>
      <c r="Q39" s="191">
        <f>+'[9]BULLETIN'!Q$330</f>
        <v>0</v>
      </c>
      <c r="R39" s="191">
        <f>+'[9]BULLETIN'!R$330</f>
        <v>0</v>
      </c>
      <c r="S39" s="191">
        <f>+'[9]BULLETIN'!S$330</f>
        <v>0</v>
      </c>
      <c r="T39" s="191">
        <f>+'[9]BULLETIN'!T$330</f>
        <v>0</v>
      </c>
      <c r="U39" s="191">
        <f>+'[9]BULLETIN'!U$330</f>
        <v>0</v>
      </c>
      <c r="V39" s="190">
        <f>+'[9]BULLETIN'!V$330</f>
        <v>0</v>
      </c>
      <c r="X39" s="206">
        <f>+E39+H39+I39-J39</f>
        <v>0</v>
      </c>
      <c r="Y39" s="206">
        <f>+N39-K39-L39-M39</f>
        <v>0</v>
      </c>
      <c r="Z39" s="206">
        <f>+Q39-P39-O39-N39</f>
        <v>0</v>
      </c>
    </row>
    <row r="40" spans="1:22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3:22" ht="15.7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5.75" customHeight="1"/>
    <row r="43" spans="5:17" ht="12.75">
      <c r="E43" s="40"/>
      <c r="H43" s="40"/>
      <c r="I43" s="40"/>
      <c r="J43" s="209"/>
      <c r="N43" s="40"/>
      <c r="O43" s="40"/>
      <c r="P43" s="40"/>
      <c r="Q43" s="209"/>
    </row>
  </sheetData>
  <sheetProtection/>
  <mergeCells count="8">
    <mergeCell ref="P5:P6"/>
    <mergeCell ref="Q5:Q6"/>
    <mergeCell ref="C4:J4"/>
    <mergeCell ref="A2:V2"/>
    <mergeCell ref="A4:B6"/>
    <mergeCell ref="I5:I6"/>
    <mergeCell ref="J5:J6"/>
    <mergeCell ref="O5:O6"/>
  </mergeCells>
  <printOptions/>
  <pageMargins left="0.7874015748031497" right="0.31496062992125984" top="0.8267716535433072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Q76"/>
  <sheetViews>
    <sheetView showGridLines="0" zoomScalePageLayoutView="0" workbookViewId="0" topLeftCell="A22">
      <selection activeCell="Q41" sqref="Q41"/>
    </sheetView>
  </sheetViews>
  <sheetFormatPr defaultColWidth="11.421875" defaultRowHeight="13.5"/>
  <cols>
    <col min="1" max="1" width="8.421875" style="8" customWidth="1"/>
    <col min="2" max="2" width="7.57421875" style="8" customWidth="1"/>
    <col min="3" max="3" width="12.28125" style="8" customWidth="1"/>
    <col min="4" max="4" width="13.140625" style="8" customWidth="1"/>
    <col min="5" max="5" width="9.421875" style="8" customWidth="1"/>
    <col min="6" max="6" width="10.00390625" style="8" customWidth="1"/>
    <col min="7" max="7" width="10.140625" style="8" customWidth="1"/>
    <col min="8" max="8" width="9.421875" style="8" customWidth="1"/>
    <col min="9" max="9" width="10.421875" style="8" customWidth="1"/>
    <col min="10" max="10" width="10.7109375" style="8" customWidth="1"/>
    <col min="11" max="11" width="11.421875" style="8" customWidth="1"/>
    <col min="12" max="12" width="10.421875" style="8" customWidth="1"/>
    <col min="13" max="13" width="11.28125" style="8" customWidth="1"/>
    <col min="14" max="14" width="12.28125" style="8" customWidth="1"/>
    <col min="15" max="16384" width="11.421875" style="8" customWidth="1"/>
  </cols>
  <sheetData>
    <row r="2" spans="1:14" ht="15.75">
      <c r="A2" s="60" t="s">
        <v>104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3" ht="16.5" thickBot="1">
      <c r="A3" s="7" t="str">
        <f>+ECO!$C$3</f>
        <v>ZONE BEAC</v>
      </c>
      <c r="B3" s="7"/>
      <c r="C3" s="7"/>
      <c r="D3" s="6"/>
      <c r="L3" s="2"/>
      <c r="M3" s="2" t="s">
        <v>105</v>
      </c>
    </row>
    <row r="4" spans="1:14" ht="25.5" customHeight="1">
      <c r="A4" s="226" t="s">
        <v>139</v>
      </c>
      <c r="B4" s="311"/>
      <c r="C4" s="234" t="s">
        <v>140</v>
      </c>
      <c r="D4" s="234" t="s">
        <v>106</v>
      </c>
      <c r="E4" s="234" t="s">
        <v>141</v>
      </c>
      <c r="F4" s="11" t="s">
        <v>4</v>
      </c>
      <c r="G4" s="12"/>
      <c r="H4" s="13"/>
      <c r="I4" s="11" t="s">
        <v>27</v>
      </c>
      <c r="J4" s="12"/>
      <c r="K4" s="12"/>
      <c r="L4" s="12"/>
      <c r="M4" s="234" t="s">
        <v>28</v>
      </c>
      <c r="N4" s="224" t="s">
        <v>7</v>
      </c>
    </row>
    <row r="5" spans="1:14" ht="50.25" customHeight="1" thickBot="1">
      <c r="A5" s="316"/>
      <c r="B5" s="317"/>
      <c r="C5" s="318"/>
      <c r="D5" s="318"/>
      <c r="E5" s="318"/>
      <c r="F5" s="16" t="s">
        <v>142</v>
      </c>
      <c r="G5" s="16" t="s">
        <v>143</v>
      </c>
      <c r="H5" s="17" t="s">
        <v>8</v>
      </c>
      <c r="I5" s="16" t="s">
        <v>144</v>
      </c>
      <c r="J5" s="16" t="s">
        <v>123</v>
      </c>
      <c r="K5" s="16" t="s">
        <v>124</v>
      </c>
      <c r="L5" s="17" t="s">
        <v>8</v>
      </c>
      <c r="M5" s="318"/>
      <c r="N5" s="323"/>
    </row>
    <row r="6" spans="1:14" ht="15" customHeight="1">
      <c r="A6" s="132"/>
      <c r="B6" s="133"/>
      <c r="C6" s="51"/>
      <c r="D6" s="51"/>
      <c r="E6" s="51"/>
      <c r="F6" s="51"/>
      <c r="G6" s="51"/>
      <c r="H6" s="154"/>
      <c r="I6" s="51"/>
      <c r="J6" s="51"/>
      <c r="K6" s="51"/>
      <c r="L6" s="154"/>
      <c r="M6" s="51"/>
      <c r="N6" s="52"/>
    </row>
    <row r="7" spans="1:14" ht="15" customHeight="1">
      <c r="A7" s="22">
        <f>+'[2]BULLETIN'!B$83</f>
        <v>2014</v>
      </c>
      <c r="B7" s="27"/>
      <c r="C7" s="191">
        <f>+'[2]BULLETIN'!C$356</f>
        <v>51853</v>
      </c>
      <c r="D7" s="191">
        <f>+'[2]BULLETIN'!D$356</f>
        <v>142551</v>
      </c>
      <c r="E7" s="191">
        <f>+'[2]BULLETIN'!E$356</f>
        <v>340</v>
      </c>
      <c r="F7" s="191">
        <f>+'[2]BULLETIN'!F$356</f>
        <v>0</v>
      </c>
      <c r="G7" s="191">
        <f>+'[2]BULLETIN'!G$356</f>
        <v>0</v>
      </c>
      <c r="H7" s="191">
        <f>+'[2]BULLETIN'!H$356</f>
        <v>0</v>
      </c>
      <c r="I7" s="191">
        <f>+'[2]BULLETIN'!I$356</f>
        <v>46443</v>
      </c>
      <c r="J7" s="191">
        <f>+'[2]BULLETIN'!J$356</f>
        <v>0</v>
      </c>
      <c r="K7" s="191">
        <f>+'[2]BULLETIN'!K$356</f>
        <v>84764</v>
      </c>
      <c r="L7" s="191">
        <f>+'[2]BULLETIN'!L$356</f>
        <v>131207</v>
      </c>
      <c r="M7" s="191">
        <f>+'[2]BULLETIN'!M$356</f>
        <v>-104266</v>
      </c>
      <c r="N7" s="190">
        <f>+'[2]BULLETIN'!N$356</f>
        <v>221685</v>
      </c>
    </row>
    <row r="8" spans="1:14" ht="15" customHeight="1">
      <c r="A8" s="22">
        <f>+'[1]BULLETIN'!B$83</f>
        <v>2015</v>
      </c>
      <c r="B8" s="27"/>
      <c r="C8" s="191">
        <f>+'[1]BULLETIN'!C$356</f>
        <v>49420</v>
      </c>
      <c r="D8" s="191">
        <f>+'[1]BULLETIN'!D$356</f>
        <v>182654</v>
      </c>
      <c r="E8" s="191">
        <f>+'[1]BULLETIN'!E$356</f>
        <v>296</v>
      </c>
      <c r="F8" s="191">
        <f>+'[1]BULLETIN'!F$356</f>
        <v>0</v>
      </c>
      <c r="G8" s="191">
        <f>+'[1]BULLETIN'!G$356</f>
        <v>0</v>
      </c>
      <c r="H8" s="191">
        <f>+'[1]BULLETIN'!H$356</f>
        <v>0</v>
      </c>
      <c r="I8" s="191">
        <f>+'[1]BULLETIN'!I$356</f>
        <v>42959</v>
      </c>
      <c r="J8" s="191">
        <f>+'[1]BULLETIN'!J$356</f>
        <v>0</v>
      </c>
      <c r="K8" s="191">
        <f>+'[1]BULLETIN'!K$356</f>
        <v>89089</v>
      </c>
      <c r="L8" s="191">
        <f>+'[1]BULLETIN'!L$356</f>
        <v>132048</v>
      </c>
      <c r="M8" s="191">
        <f>+'[1]BULLETIN'!M$356</f>
        <v>-149430</v>
      </c>
      <c r="N8" s="190">
        <f>+'[1]BULLETIN'!N$356</f>
        <v>214988</v>
      </c>
    </row>
    <row r="9" spans="1:14" ht="15" customHeight="1">
      <c r="A9" s="22">
        <f>+'[3]BULLETIN'!B$83</f>
        <v>2016</v>
      </c>
      <c r="B9" s="27"/>
      <c r="C9" s="191">
        <f>+'[3]BULLETIN'!C$356</f>
        <v>45739</v>
      </c>
      <c r="D9" s="191">
        <f>+'[3]BULLETIN'!D$356</f>
        <v>173830</v>
      </c>
      <c r="E9" s="191">
        <f>+'[3]BULLETIN'!E$356</f>
        <v>0</v>
      </c>
      <c r="F9" s="191">
        <f>+'[3]BULLETIN'!F$356</f>
        <v>0</v>
      </c>
      <c r="G9" s="191">
        <f>+'[3]BULLETIN'!G$356</f>
        <v>0</v>
      </c>
      <c r="H9" s="191">
        <f>+'[3]BULLETIN'!H$356</f>
        <v>0</v>
      </c>
      <c r="I9" s="191">
        <f>+'[3]BULLETIN'!I$356</f>
        <v>35726</v>
      </c>
      <c r="J9" s="191">
        <f>+'[3]BULLETIN'!J$356</f>
        <v>0</v>
      </c>
      <c r="K9" s="191">
        <f>+'[3]BULLETIN'!K$356</f>
        <v>93356</v>
      </c>
      <c r="L9" s="191">
        <f>+'[3]BULLETIN'!L$356</f>
        <v>129082</v>
      </c>
      <c r="M9" s="191">
        <f>+'[3]BULLETIN'!M$356</f>
        <v>-139156</v>
      </c>
      <c r="N9" s="190">
        <f>+'[3]BULLETIN'!N$356</f>
        <v>209495</v>
      </c>
    </row>
    <row r="10" spans="1:14" ht="15" customHeight="1">
      <c r="A10" s="22">
        <f>+'[5]BULLETIN'!B$83</f>
        <v>2017</v>
      </c>
      <c r="B10" s="27"/>
      <c r="C10" s="191">
        <f>+'[5]BULLETIN'!C$356</f>
        <v>47757</v>
      </c>
      <c r="D10" s="191">
        <f>+'[5]BULLETIN'!D$356</f>
        <v>176340</v>
      </c>
      <c r="E10" s="191">
        <f>+'[5]BULLETIN'!E$356</f>
        <v>0</v>
      </c>
      <c r="F10" s="191">
        <f>+'[5]BULLETIN'!F$356</f>
        <v>0</v>
      </c>
      <c r="G10" s="191">
        <f>+'[5]BULLETIN'!G$356</f>
        <v>0</v>
      </c>
      <c r="H10" s="191">
        <f>+'[5]BULLETIN'!H$356</f>
        <v>0</v>
      </c>
      <c r="I10" s="191">
        <f>+'[5]BULLETIN'!I$356</f>
        <v>31352</v>
      </c>
      <c r="J10" s="191">
        <f>+'[5]BULLETIN'!J$356</f>
        <v>0</v>
      </c>
      <c r="K10" s="191">
        <f>+'[5]BULLETIN'!K$356</f>
        <v>83067</v>
      </c>
      <c r="L10" s="191">
        <f>+'[5]BULLETIN'!L$356</f>
        <v>114419</v>
      </c>
      <c r="M10" s="191">
        <f>+'[5]BULLETIN'!M$356</f>
        <v>-144958</v>
      </c>
      <c r="N10" s="190">
        <f>+'[5]BULLETIN'!N$356</f>
        <v>193558</v>
      </c>
    </row>
    <row r="11" spans="1:14" ht="15" customHeight="1">
      <c r="A11" s="22">
        <f>+'[6]BULLETIN'!$B$83</f>
        <v>2018</v>
      </c>
      <c r="B11" s="27"/>
      <c r="C11" s="191">
        <f>+'[6]BULLETIN'!C$356</f>
        <v>75133</v>
      </c>
      <c r="D11" s="191">
        <f>+'[6]BULLETIN'!D$356</f>
        <v>203949</v>
      </c>
      <c r="E11" s="191">
        <f>+'[6]BULLETIN'!E$356</f>
        <v>0</v>
      </c>
      <c r="F11" s="191">
        <f>+'[6]BULLETIN'!F$356</f>
        <v>0</v>
      </c>
      <c r="G11" s="191">
        <f>+'[6]BULLETIN'!G$356</f>
        <v>0</v>
      </c>
      <c r="H11" s="191">
        <f>+'[6]BULLETIN'!H$356</f>
        <v>0</v>
      </c>
      <c r="I11" s="191">
        <f>+'[6]BULLETIN'!I$356</f>
        <v>24714</v>
      </c>
      <c r="J11" s="191">
        <f>+'[6]BULLETIN'!J$356</f>
        <v>0</v>
      </c>
      <c r="K11" s="191">
        <f>+'[6]BULLETIN'!K$356</f>
        <v>65187</v>
      </c>
      <c r="L11" s="191">
        <f>+'[6]BULLETIN'!L$356</f>
        <v>89901</v>
      </c>
      <c r="M11" s="191">
        <f>+'[6]BULLETIN'!M$356</f>
        <v>-184616</v>
      </c>
      <c r="N11" s="190">
        <f>+'[6]BULLETIN'!N$356</f>
        <v>184367</v>
      </c>
    </row>
    <row r="12" spans="1:14" ht="15" customHeight="1">
      <c r="A12" s="22">
        <f>+'[7]BULLETIN'!$B$83</f>
        <v>2019</v>
      </c>
      <c r="B12" s="27"/>
      <c r="C12" s="191">
        <f>+'[7]BULLETIN'!C$356</f>
        <v>78248</v>
      </c>
      <c r="D12" s="191">
        <f>+'[7]BULLETIN'!D$356</f>
        <v>165189</v>
      </c>
      <c r="E12" s="191">
        <f>+'[7]BULLETIN'!E$356</f>
        <v>0</v>
      </c>
      <c r="F12" s="191">
        <f>+'[7]BULLETIN'!F$356</f>
        <v>0</v>
      </c>
      <c r="G12" s="191">
        <f>+'[7]BULLETIN'!G$356</f>
        <v>0</v>
      </c>
      <c r="H12" s="191">
        <f>+'[7]BULLETIN'!H$356</f>
        <v>0</v>
      </c>
      <c r="I12" s="191">
        <f>+'[7]BULLETIN'!I$356</f>
        <v>24376</v>
      </c>
      <c r="J12" s="191">
        <f>+'[7]BULLETIN'!J$356</f>
        <v>0</v>
      </c>
      <c r="K12" s="191">
        <f>+'[7]BULLETIN'!K$356</f>
        <v>78641</v>
      </c>
      <c r="L12" s="191">
        <f>+'[7]BULLETIN'!L$356</f>
        <v>103017</v>
      </c>
      <c r="M12" s="191">
        <f>+'[7]BULLETIN'!M$356</f>
        <v>-136505</v>
      </c>
      <c r="N12" s="190">
        <f>+'[7]BULLETIN'!N$356</f>
        <v>209949</v>
      </c>
    </row>
    <row r="13" spans="1:14" ht="15" customHeight="1">
      <c r="A13" s="22">
        <f>+'[4]BULLETIN'!$B$83</f>
        <v>2020</v>
      </c>
      <c r="B13" s="27"/>
      <c r="C13" s="191">
        <f>+'[4]BULLETIN'!C$356</f>
        <v>43382</v>
      </c>
      <c r="D13" s="191">
        <f>+'[4]BULLETIN'!D$356</f>
        <v>178043</v>
      </c>
      <c r="E13" s="191">
        <f>+'[4]BULLETIN'!E$356</f>
        <v>0</v>
      </c>
      <c r="F13" s="191">
        <f>+'[4]BULLETIN'!F$356</f>
        <v>0</v>
      </c>
      <c r="G13" s="191">
        <f>+'[4]BULLETIN'!G$356</f>
        <v>0</v>
      </c>
      <c r="H13" s="191">
        <f>+'[4]BULLETIN'!H$356</f>
        <v>0</v>
      </c>
      <c r="I13" s="191">
        <f>+'[4]BULLETIN'!I$356</f>
        <v>44090</v>
      </c>
      <c r="J13" s="191">
        <f>+'[4]BULLETIN'!J$356</f>
        <v>0</v>
      </c>
      <c r="K13" s="191">
        <f>+'[4]BULLETIN'!K$356</f>
        <v>106022</v>
      </c>
      <c r="L13" s="191">
        <f>+'[4]BULLETIN'!L$356</f>
        <v>150112</v>
      </c>
      <c r="M13" s="191">
        <f>+'[4]BULLETIN'!M$356</f>
        <v>-145638</v>
      </c>
      <c r="N13" s="190">
        <f>+'[4]BULLETIN'!N$356</f>
        <v>225899</v>
      </c>
    </row>
    <row r="14" spans="1:14" ht="15" customHeight="1">
      <c r="A14" s="22">
        <f>+'[8]BULLETIN'!$B$83</f>
        <v>2021</v>
      </c>
      <c r="B14" s="27"/>
      <c r="C14" s="191">
        <f>+'[8]BULLETIN'!C$356</f>
        <v>44253</v>
      </c>
      <c r="D14" s="191">
        <f>+'[8]BULLETIN'!D$356</f>
        <v>195499</v>
      </c>
      <c r="E14" s="191">
        <f>+'[8]BULLETIN'!E$356</f>
        <v>0</v>
      </c>
      <c r="F14" s="191">
        <f>+'[8]BULLETIN'!F$356</f>
        <v>0</v>
      </c>
      <c r="G14" s="191">
        <f>+'[8]BULLETIN'!G$356</f>
        <v>0</v>
      </c>
      <c r="H14" s="191">
        <f>+'[8]BULLETIN'!H$356</f>
        <v>0</v>
      </c>
      <c r="I14" s="191">
        <f>+'[8]BULLETIN'!I$356</f>
        <v>51712</v>
      </c>
      <c r="J14" s="191">
        <f>+'[8]BULLETIN'!J$356</f>
        <v>0</v>
      </c>
      <c r="K14" s="191">
        <f>+'[8]BULLETIN'!K$356</f>
        <v>114989</v>
      </c>
      <c r="L14" s="191">
        <f>+'[8]BULLETIN'!L$356</f>
        <v>166701</v>
      </c>
      <c r="M14" s="191">
        <f>+'[8]BULLETIN'!M$356</f>
        <v>-155135</v>
      </c>
      <c r="N14" s="190">
        <f>+'[8]BULLETIN'!N$356</f>
        <v>251318</v>
      </c>
    </row>
    <row r="15" spans="1:14" ht="15" customHeight="1">
      <c r="A15" s="22">
        <f>+'[10]BULLETIN'!$B$83</f>
        <v>2022</v>
      </c>
      <c r="B15" s="27"/>
      <c r="C15" s="191">
        <f>+'[10]BULLETIN'!C$356</f>
        <v>26096</v>
      </c>
      <c r="D15" s="191">
        <f>+'[10]BULLETIN'!D$356</f>
        <v>214883</v>
      </c>
      <c r="E15" s="191">
        <f>+'[10]BULLETIN'!E$356</f>
        <v>0</v>
      </c>
      <c r="F15" s="191">
        <f>+'[10]BULLETIN'!F$356</f>
        <v>0</v>
      </c>
      <c r="G15" s="191">
        <f>+'[10]BULLETIN'!G$356</f>
        <v>0</v>
      </c>
      <c r="H15" s="191">
        <f>+'[10]BULLETIN'!H$356</f>
        <v>0</v>
      </c>
      <c r="I15" s="191">
        <f>+'[10]BULLETIN'!I$356</f>
        <v>96104</v>
      </c>
      <c r="J15" s="191">
        <f>+'[10]BULLETIN'!J$356</f>
        <v>0</v>
      </c>
      <c r="K15" s="191">
        <f>+'[10]BULLETIN'!K$356</f>
        <v>-62311</v>
      </c>
      <c r="L15" s="191">
        <f>+'[10]BULLETIN'!L$356</f>
        <v>33793</v>
      </c>
      <c r="M15" s="191">
        <f>+'[10]BULLETIN'!M$356</f>
        <v>-199526</v>
      </c>
      <c r="N15" s="190">
        <f>+'[10]BULLETIN'!N$356</f>
        <v>75246</v>
      </c>
    </row>
    <row r="16" spans="1:14" ht="15" customHeight="1">
      <c r="A16" s="28"/>
      <c r="B16" s="32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0"/>
    </row>
    <row r="17" spans="1:14" ht="15" customHeight="1">
      <c r="A17" s="30">
        <f>+'[8]BULLETIN'!$B$18</f>
        <v>2021</v>
      </c>
      <c r="B17" s="31" t="str">
        <f>+'[8]BULLETIN'!A$20</f>
        <v>MARS</v>
      </c>
      <c r="C17" s="191">
        <f>+'[8]BULLETIN'!C$347</f>
        <v>60117</v>
      </c>
      <c r="D17" s="191">
        <f>+'[8]BULLETIN'!D$347</f>
        <v>190565</v>
      </c>
      <c r="E17" s="191">
        <f>+'[8]BULLETIN'!E$347</f>
        <v>0</v>
      </c>
      <c r="F17" s="191">
        <f>+'[8]BULLETIN'!F$347</f>
        <v>0</v>
      </c>
      <c r="G17" s="191">
        <f>+'[8]BULLETIN'!G$347</f>
        <v>0</v>
      </c>
      <c r="H17" s="191">
        <f>+'[8]BULLETIN'!H$347</f>
        <v>0</v>
      </c>
      <c r="I17" s="191">
        <f>+'[8]BULLETIN'!I$347</f>
        <v>40562</v>
      </c>
      <c r="J17" s="191">
        <f>+'[8]BULLETIN'!J$347</f>
        <v>0</v>
      </c>
      <c r="K17" s="191">
        <f>+'[8]BULLETIN'!K$347</f>
        <v>105005</v>
      </c>
      <c r="L17" s="191">
        <f>+'[8]BULLETIN'!L$347</f>
        <v>145567</v>
      </c>
      <c r="M17" s="191">
        <f>+'[8]BULLETIN'!M$347</f>
        <v>-165917</v>
      </c>
      <c r="N17" s="190">
        <f>+'[8]BULLETIN'!N$347</f>
        <v>230332</v>
      </c>
    </row>
    <row r="18" spans="1:14" ht="15" customHeight="1">
      <c r="A18" s="30"/>
      <c r="B18" s="31" t="str">
        <f>+'[8]BULLETIN'!A$23</f>
        <v>JUIN</v>
      </c>
      <c r="C18" s="191">
        <f>+'[8]BULLETIN'!C$350</f>
        <v>63056</v>
      </c>
      <c r="D18" s="191">
        <f>+'[8]BULLETIN'!D$350</f>
        <v>208808</v>
      </c>
      <c r="E18" s="191">
        <f>+'[8]BULLETIN'!E$350</f>
        <v>0</v>
      </c>
      <c r="F18" s="191">
        <f>+'[8]BULLETIN'!F$350</f>
        <v>0</v>
      </c>
      <c r="G18" s="191">
        <f>+'[8]BULLETIN'!G$350</f>
        <v>0</v>
      </c>
      <c r="H18" s="191">
        <f>+'[8]BULLETIN'!H$350</f>
        <v>0</v>
      </c>
      <c r="I18" s="191">
        <f>+'[8]BULLETIN'!I$350</f>
        <v>49837</v>
      </c>
      <c r="J18" s="191">
        <f>+'[8]BULLETIN'!J$350</f>
        <v>0</v>
      </c>
      <c r="K18" s="191">
        <f>+'[8]BULLETIN'!K$350</f>
        <v>105278</v>
      </c>
      <c r="L18" s="191">
        <f>+'[8]BULLETIN'!L$350</f>
        <v>155115</v>
      </c>
      <c r="M18" s="191">
        <f>+'[8]BULLETIN'!M$350</f>
        <v>-181892</v>
      </c>
      <c r="N18" s="190">
        <f>+'[8]BULLETIN'!N$350</f>
        <v>245087</v>
      </c>
    </row>
    <row r="19" spans="1:14" ht="15" customHeight="1">
      <c r="A19" s="30"/>
      <c r="B19" s="31" t="str">
        <f>+'[8]BULLETIN'!A$26</f>
        <v>SEPT</v>
      </c>
      <c r="C19" s="191">
        <f>+'[8]BULLETIN'!C$353</f>
        <v>41537</v>
      </c>
      <c r="D19" s="191">
        <f>+'[8]BULLETIN'!D$353</f>
        <v>205214</v>
      </c>
      <c r="E19" s="191">
        <f>+'[8]BULLETIN'!E$353</f>
        <v>0</v>
      </c>
      <c r="F19" s="191">
        <f>+'[8]BULLETIN'!F$353</f>
        <v>0</v>
      </c>
      <c r="G19" s="191">
        <f>+'[8]BULLETIN'!G$353</f>
        <v>0</v>
      </c>
      <c r="H19" s="191">
        <f>+'[8]BULLETIN'!H$353</f>
        <v>0</v>
      </c>
      <c r="I19" s="191">
        <f>+'[8]BULLETIN'!I$353</f>
        <v>53255</v>
      </c>
      <c r="J19" s="191">
        <f>+'[8]BULLETIN'!J$353</f>
        <v>0</v>
      </c>
      <c r="K19" s="191">
        <f>+'[8]BULLETIN'!K$353</f>
        <v>117206</v>
      </c>
      <c r="L19" s="191">
        <f>+'[8]BULLETIN'!L$353</f>
        <v>170461</v>
      </c>
      <c r="M19" s="191">
        <f>+'[8]BULLETIN'!M$353</f>
        <v>-175258</v>
      </c>
      <c r="N19" s="190">
        <f>+'[8]BULLETIN'!N$353</f>
        <v>241954</v>
      </c>
    </row>
    <row r="20" spans="1:14" ht="15" customHeight="1">
      <c r="A20" s="30"/>
      <c r="B20" s="31" t="str">
        <f>+'[8]BULLETIN'!A$29</f>
        <v>DEC</v>
      </c>
      <c r="C20" s="191">
        <f>+'[8]BULLETIN'!C$356</f>
        <v>44253</v>
      </c>
      <c r="D20" s="191">
        <f>+'[8]BULLETIN'!D$356</f>
        <v>195499</v>
      </c>
      <c r="E20" s="191">
        <f>+'[8]BULLETIN'!E$356</f>
        <v>0</v>
      </c>
      <c r="F20" s="191">
        <f>+'[8]BULLETIN'!F$356</f>
        <v>0</v>
      </c>
      <c r="G20" s="191">
        <f>+'[8]BULLETIN'!G$356</f>
        <v>0</v>
      </c>
      <c r="H20" s="191">
        <f>+'[8]BULLETIN'!H$356</f>
        <v>0</v>
      </c>
      <c r="I20" s="191">
        <f>+'[8]BULLETIN'!I$356</f>
        <v>51712</v>
      </c>
      <c r="J20" s="191">
        <f>+'[8]BULLETIN'!J$356</f>
        <v>0</v>
      </c>
      <c r="K20" s="191">
        <f>+'[8]BULLETIN'!K$356</f>
        <v>114989</v>
      </c>
      <c r="L20" s="191">
        <f>+'[8]BULLETIN'!L$356</f>
        <v>166701</v>
      </c>
      <c r="M20" s="191">
        <f>+'[8]BULLETIN'!M$356</f>
        <v>-155135</v>
      </c>
      <c r="N20" s="190">
        <f>+'[8]BULLETIN'!N$356</f>
        <v>251318</v>
      </c>
    </row>
    <row r="21" spans="1:14" ht="15" customHeight="1">
      <c r="A21" s="30"/>
      <c r="B21" s="3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0"/>
    </row>
    <row r="22" spans="1:14" ht="15" customHeight="1">
      <c r="A22" s="30">
        <f>+'[10]BULLETIN'!$B$18</f>
        <v>2022</v>
      </c>
      <c r="B22" s="31" t="str">
        <f>+'[10]BULLETIN'!A$20</f>
        <v>MARS</v>
      </c>
      <c r="C22" s="191">
        <f>+'[10]BULLETIN'!C$347</f>
        <v>36299</v>
      </c>
      <c r="D22" s="191">
        <f>+'[10]BULLETIN'!D$347</f>
        <v>198196</v>
      </c>
      <c r="E22" s="191">
        <f>+'[10]BULLETIN'!E$347</f>
        <v>0</v>
      </c>
      <c r="F22" s="191">
        <f>+'[10]BULLETIN'!F$347</f>
        <v>0</v>
      </c>
      <c r="G22" s="191">
        <f>+'[10]BULLETIN'!G$347</f>
        <v>0</v>
      </c>
      <c r="H22" s="191">
        <f>+'[10]BULLETIN'!H$347</f>
        <v>0</v>
      </c>
      <c r="I22" s="191">
        <f>+'[10]BULLETIN'!I$347</f>
        <v>73256</v>
      </c>
      <c r="J22" s="191">
        <f>+'[10]BULLETIN'!J$347</f>
        <v>0</v>
      </c>
      <c r="K22" s="191">
        <f>+'[10]BULLETIN'!K$347</f>
        <v>116125</v>
      </c>
      <c r="L22" s="191">
        <f>+'[10]BULLETIN'!L$347</f>
        <v>189381</v>
      </c>
      <c r="M22" s="191">
        <f>+'[10]BULLETIN'!M$347</f>
        <v>-163005</v>
      </c>
      <c r="N22" s="190">
        <f>+'[10]BULLETIN'!N$347</f>
        <v>260871</v>
      </c>
    </row>
    <row r="23" spans="1:14" ht="15" customHeight="1">
      <c r="A23" s="30"/>
      <c r="B23" s="31" t="str">
        <f>+'[10]BULLETIN'!A$23</f>
        <v>JUIN</v>
      </c>
      <c r="C23" s="191">
        <f>+'[10]BULLETIN'!C$350</f>
        <v>34456</v>
      </c>
      <c r="D23" s="191">
        <f>+'[10]BULLETIN'!D$350</f>
        <v>191707</v>
      </c>
      <c r="E23" s="191">
        <f>+'[10]BULLETIN'!E$350</f>
        <v>0</v>
      </c>
      <c r="F23" s="191">
        <f>+'[10]BULLETIN'!F$350</f>
        <v>0</v>
      </c>
      <c r="G23" s="191">
        <f>+'[10]BULLETIN'!G$350</f>
        <v>0</v>
      </c>
      <c r="H23" s="191">
        <f>+'[10]BULLETIN'!H$350</f>
        <v>0</v>
      </c>
      <c r="I23" s="191">
        <f>+'[10]BULLETIN'!I$350</f>
        <v>76709</v>
      </c>
      <c r="J23" s="191">
        <f>+'[10]BULLETIN'!J$350</f>
        <v>0</v>
      </c>
      <c r="K23" s="191">
        <f>+'[10]BULLETIN'!K$350</f>
        <v>113216</v>
      </c>
      <c r="L23" s="191">
        <f>+'[10]BULLETIN'!L$350</f>
        <v>189925</v>
      </c>
      <c r="M23" s="191">
        <f>+'[10]BULLETIN'!M$350</f>
        <v>-153203</v>
      </c>
      <c r="N23" s="190">
        <f>+'[10]BULLETIN'!N$350</f>
        <v>262885</v>
      </c>
    </row>
    <row r="24" spans="1:14" ht="15" customHeight="1">
      <c r="A24" s="30"/>
      <c r="B24" s="31" t="str">
        <f>+'[10]BULLETIN'!A$26</f>
        <v>SEPT</v>
      </c>
      <c r="C24" s="191">
        <f>+'[10]BULLETIN'!C$353</f>
        <v>25995</v>
      </c>
      <c r="D24" s="191">
        <f>+'[10]BULLETIN'!D$353</f>
        <v>234985</v>
      </c>
      <c r="E24" s="191">
        <f>+'[10]BULLETIN'!E$353</f>
        <v>0</v>
      </c>
      <c r="F24" s="191">
        <f>+'[10]BULLETIN'!F$353</f>
        <v>0</v>
      </c>
      <c r="G24" s="191">
        <f>+'[10]BULLETIN'!G$353</f>
        <v>0</v>
      </c>
      <c r="H24" s="191">
        <f>+'[10]BULLETIN'!H$353</f>
        <v>0</v>
      </c>
      <c r="I24" s="191">
        <f>+'[10]BULLETIN'!I$353</f>
        <v>100275</v>
      </c>
      <c r="J24" s="191">
        <f>+'[10]BULLETIN'!J$353</f>
        <v>0</v>
      </c>
      <c r="K24" s="191">
        <f>+'[10]BULLETIN'!K$353</f>
        <v>-64671</v>
      </c>
      <c r="L24" s="191">
        <f>+'[10]BULLETIN'!L$353</f>
        <v>35604</v>
      </c>
      <c r="M24" s="191">
        <f>+'[10]BULLETIN'!M$353</f>
        <v>-218154</v>
      </c>
      <c r="N24" s="190">
        <f>+'[10]BULLETIN'!N$353</f>
        <v>78430</v>
      </c>
    </row>
    <row r="25" spans="1:14" ht="15" customHeight="1">
      <c r="A25" s="30"/>
      <c r="B25" s="31" t="str">
        <f>+'[10]BULLETIN'!A$29</f>
        <v>DEC</v>
      </c>
      <c r="C25" s="191">
        <f>+'[10]BULLETIN'!C$356</f>
        <v>26096</v>
      </c>
      <c r="D25" s="191">
        <f>+'[10]BULLETIN'!D$356</f>
        <v>214883</v>
      </c>
      <c r="E25" s="191">
        <f>+'[10]BULLETIN'!E$356</f>
        <v>0</v>
      </c>
      <c r="F25" s="191">
        <f>+'[10]BULLETIN'!F$356</f>
        <v>0</v>
      </c>
      <c r="G25" s="191">
        <f>+'[10]BULLETIN'!G$356</f>
        <v>0</v>
      </c>
      <c r="H25" s="191">
        <f>+'[10]BULLETIN'!H$356</f>
        <v>0</v>
      </c>
      <c r="I25" s="191">
        <f>+'[10]BULLETIN'!I$356</f>
        <v>96104</v>
      </c>
      <c r="J25" s="191">
        <f>+'[10]BULLETIN'!J$356</f>
        <v>0</v>
      </c>
      <c r="K25" s="191">
        <f>+'[10]BULLETIN'!K$356</f>
        <v>-62311</v>
      </c>
      <c r="L25" s="191">
        <f>+'[10]BULLETIN'!L$356</f>
        <v>33793</v>
      </c>
      <c r="M25" s="191">
        <f>+'[10]BULLETIN'!M$356</f>
        <v>-199526</v>
      </c>
      <c r="N25" s="190">
        <f>+'[10]BULLETIN'!N$356</f>
        <v>75246</v>
      </c>
    </row>
    <row r="26" spans="1:14" ht="15" customHeight="1">
      <c r="A26" s="30"/>
      <c r="B26" s="3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0"/>
    </row>
    <row r="27" spans="1:16" ht="15" customHeight="1">
      <c r="A27" s="216">
        <f>+'[9]BULLETIN'!$B$18</f>
        <v>2023</v>
      </c>
      <c r="B27" s="217" t="str">
        <f>+'[9]BULLETIN'!A$18</f>
        <v>JAN</v>
      </c>
      <c r="C27" s="191">
        <f>+'[9]BULLETIN'!C$345</f>
        <v>20368</v>
      </c>
      <c r="D27" s="191">
        <f>+'[9]BULLETIN'!D$345</f>
        <v>219034</v>
      </c>
      <c r="E27" s="191">
        <f>+'[9]BULLETIN'!E$345</f>
        <v>0</v>
      </c>
      <c r="F27" s="191">
        <f>+'[9]BULLETIN'!F$345</f>
        <v>0</v>
      </c>
      <c r="G27" s="191">
        <f>+'[9]BULLETIN'!G$345</f>
        <v>0</v>
      </c>
      <c r="H27" s="191">
        <f>+'[9]BULLETIN'!H$345</f>
        <v>0</v>
      </c>
      <c r="I27" s="191">
        <f>+'[9]BULLETIN'!I$345</f>
        <v>107971</v>
      </c>
      <c r="J27" s="191">
        <f>+'[9]BULLETIN'!J$345</f>
        <v>0</v>
      </c>
      <c r="K27" s="191">
        <f>+'[9]BULLETIN'!K$345</f>
        <v>-70243</v>
      </c>
      <c r="L27" s="191">
        <f>+'[9]BULLETIN'!L$345</f>
        <v>37728</v>
      </c>
      <c r="M27" s="191">
        <f>+'[9]BULLETIN'!M$345</f>
        <v>-205923</v>
      </c>
      <c r="N27" s="190">
        <f>+'[9]BULLETIN'!N$345</f>
        <v>71207</v>
      </c>
      <c r="P27" s="206">
        <f>+N27-P63</f>
        <v>0</v>
      </c>
    </row>
    <row r="28" spans="1:16" ht="15" customHeight="1">
      <c r="A28" s="30"/>
      <c r="B28" s="217" t="str">
        <f>+'[9]BULLETIN'!A$19</f>
        <v>FEV</v>
      </c>
      <c r="C28" s="191">
        <f>+'[9]BULLETIN'!C$346</f>
        <v>18960</v>
      </c>
      <c r="D28" s="191">
        <f>+'[9]BULLETIN'!D$346</f>
        <v>222399</v>
      </c>
      <c r="E28" s="191">
        <f>+'[9]BULLETIN'!E$346</f>
        <v>0</v>
      </c>
      <c r="F28" s="191">
        <f>+'[9]BULLETIN'!F$346</f>
        <v>0</v>
      </c>
      <c r="G28" s="191">
        <f>+'[9]BULLETIN'!G$346</f>
        <v>0</v>
      </c>
      <c r="H28" s="191">
        <f>+'[9]BULLETIN'!H$346</f>
        <v>0</v>
      </c>
      <c r="I28" s="191">
        <f>+'[9]BULLETIN'!I$346</f>
        <v>104079</v>
      </c>
      <c r="J28" s="191">
        <f>+'[9]BULLETIN'!J$346</f>
        <v>0</v>
      </c>
      <c r="K28" s="191">
        <f>+'[9]BULLETIN'!K$346</f>
        <v>33266</v>
      </c>
      <c r="L28" s="191">
        <f>+'[9]BULLETIN'!L$346</f>
        <v>137345</v>
      </c>
      <c r="M28" s="191">
        <f>+'[9]BULLETIN'!M$346</f>
        <v>-213953</v>
      </c>
      <c r="N28" s="190">
        <f>+'[9]BULLETIN'!N$346</f>
        <v>164751</v>
      </c>
      <c r="P28" s="206">
        <f aca="true" t="shared" si="0" ref="P28:P38">+N28-P64</f>
        <v>0</v>
      </c>
    </row>
    <row r="29" spans="1:16" ht="15" customHeight="1">
      <c r="A29" s="30"/>
      <c r="B29" s="217">
        <f>+'[9]BULLETIN'!A$20</f>
        <v>0</v>
      </c>
      <c r="C29" s="191">
        <f>+'[9]BULLETIN'!C$347</f>
        <v>0</v>
      </c>
      <c r="D29" s="191">
        <f>+'[9]BULLETIN'!D$347</f>
        <v>0</v>
      </c>
      <c r="E29" s="191">
        <f>+'[9]BULLETIN'!E$347</f>
        <v>0</v>
      </c>
      <c r="F29" s="191">
        <f>+'[9]BULLETIN'!F$347</f>
        <v>0</v>
      </c>
      <c r="G29" s="191">
        <f>+'[9]BULLETIN'!G$347</f>
        <v>0</v>
      </c>
      <c r="H29" s="191">
        <f>+'[9]BULLETIN'!H$347</f>
        <v>0</v>
      </c>
      <c r="I29" s="191">
        <f>+'[9]BULLETIN'!I$347</f>
        <v>0</v>
      </c>
      <c r="J29" s="191">
        <f>+'[9]BULLETIN'!J$347</f>
        <v>0</v>
      </c>
      <c r="K29" s="191">
        <f>+'[9]BULLETIN'!K$347</f>
        <v>0</v>
      </c>
      <c r="L29" s="191">
        <f>+'[9]BULLETIN'!L$347</f>
        <v>0</v>
      </c>
      <c r="M29" s="191">
        <f>+'[9]BULLETIN'!M$347</f>
        <v>0</v>
      </c>
      <c r="N29" s="190">
        <f>+'[9]BULLETIN'!N$347</f>
        <v>0</v>
      </c>
      <c r="P29" s="206">
        <f t="shared" si="0"/>
        <v>0</v>
      </c>
    </row>
    <row r="30" spans="1:16" ht="15" customHeight="1">
      <c r="A30" s="30"/>
      <c r="B30" s="217">
        <f>+'[9]BULLETIN'!A$21</f>
        <v>0</v>
      </c>
      <c r="C30" s="191">
        <f>+'[9]BULLETIN'!C$348</f>
        <v>0</v>
      </c>
      <c r="D30" s="191">
        <f>+'[9]BULLETIN'!D$348</f>
        <v>0</v>
      </c>
      <c r="E30" s="191">
        <f>+'[9]BULLETIN'!E$348</f>
        <v>0</v>
      </c>
      <c r="F30" s="191">
        <f>+'[9]BULLETIN'!F$348</f>
        <v>0</v>
      </c>
      <c r="G30" s="191">
        <f>+'[9]BULLETIN'!G$348</f>
        <v>0</v>
      </c>
      <c r="H30" s="191">
        <f>+'[9]BULLETIN'!H$348</f>
        <v>0</v>
      </c>
      <c r="I30" s="191">
        <f>+'[9]BULLETIN'!I$348</f>
        <v>0</v>
      </c>
      <c r="J30" s="191">
        <f>+'[9]BULLETIN'!J$348</f>
        <v>0</v>
      </c>
      <c r="K30" s="191">
        <f>+'[9]BULLETIN'!K$348</f>
        <v>0</v>
      </c>
      <c r="L30" s="191">
        <f>+'[9]BULLETIN'!L$348</f>
        <v>0</v>
      </c>
      <c r="M30" s="191">
        <f>+'[9]BULLETIN'!M$348</f>
        <v>0</v>
      </c>
      <c r="N30" s="190">
        <f>+'[9]BULLETIN'!N$348</f>
        <v>0</v>
      </c>
      <c r="P30" s="206">
        <f t="shared" si="0"/>
        <v>0</v>
      </c>
    </row>
    <row r="31" spans="1:16" ht="15" customHeight="1">
      <c r="A31" s="30"/>
      <c r="B31" s="217">
        <f>+'[9]BULLETIN'!A$22</f>
        <v>0</v>
      </c>
      <c r="C31" s="191">
        <f>+'[9]BULLETIN'!C$349</f>
        <v>0</v>
      </c>
      <c r="D31" s="191">
        <f>+'[9]BULLETIN'!D$349</f>
        <v>0</v>
      </c>
      <c r="E31" s="191">
        <f>+'[9]BULLETIN'!E$349</f>
        <v>0</v>
      </c>
      <c r="F31" s="191">
        <f>+'[9]BULLETIN'!F$349</f>
        <v>0</v>
      </c>
      <c r="G31" s="191">
        <f>+'[9]BULLETIN'!G$349</f>
        <v>0</v>
      </c>
      <c r="H31" s="191">
        <f>+'[9]BULLETIN'!H$349</f>
        <v>0</v>
      </c>
      <c r="I31" s="191">
        <f>+'[9]BULLETIN'!I$349</f>
        <v>0</v>
      </c>
      <c r="J31" s="191">
        <f>+'[9]BULLETIN'!J$349</f>
        <v>0</v>
      </c>
      <c r="K31" s="191">
        <f>+'[9]BULLETIN'!K$349</f>
        <v>0</v>
      </c>
      <c r="L31" s="191">
        <f>+'[9]BULLETIN'!L$349</f>
        <v>0</v>
      </c>
      <c r="M31" s="191">
        <f>+'[9]BULLETIN'!M$349</f>
        <v>0</v>
      </c>
      <c r="N31" s="190">
        <f>+'[9]BULLETIN'!N$349</f>
        <v>0</v>
      </c>
      <c r="P31" s="206">
        <f t="shared" si="0"/>
        <v>0</v>
      </c>
    </row>
    <row r="32" spans="1:16" ht="15" customHeight="1">
      <c r="A32" s="30"/>
      <c r="B32" s="217">
        <f>+'[9]BULLETIN'!A$23</f>
        <v>0</v>
      </c>
      <c r="C32" s="191">
        <f>+'[9]BULLETIN'!C$350</f>
        <v>0</v>
      </c>
      <c r="D32" s="191">
        <f>+'[9]BULLETIN'!D$350</f>
        <v>0</v>
      </c>
      <c r="E32" s="191">
        <f>+'[9]BULLETIN'!E$350</f>
        <v>0</v>
      </c>
      <c r="F32" s="191">
        <f>+'[9]BULLETIN'!F$350</f>
        <v>0</v>
      </c>
      <c r="G32" s="191">
        <f>+'[9]BULLETIN'!G$350</f>
        <v>0</v>
      </c>
      <c r="H32" s="191">
        <f>+'[9]BULLETIN'!H$350</f>
        <v>0</v>
      </c>
      <c r="I32" s="191">
        <f>+'[9]BULLETIN'!I$350</f>
        <v>0</v>
      </c>
      <c r="J32" s="191">
        <f>+'[9]BULLETIN'!J$350</f>
        <v>0</v>
      </c>
      <c r="K32" s="191">
        <f>+'[9]BULLETIN'!K$350</f>
        <v>0</v>
      </c>
      <c r="L32" s="191">
        <f>+'[9]BULLETIN'!L$350</f>
        <v>0</v>
      </c>
      <c r="M32" s="191">
        <f>+'[9]BULLETIN'!M$350</f>
        <v>0</v>
      </c>
      <c r="N32" s="190">
        <f>+'[9]BULLETIN'!N$350</f>
        <v>0</v>
      </c>
      <c r="P32" s="206">
        <f t="shared" si="0"/>
        <v>0</v>
      </c>
    </row>
    <row r="33" spans="1:16" ht="15" customHeight="1">
      <c r="A33" s="30"/>
      <c r="B33" s="217">
        <f>+'[9]BULLETIN'!A$24</f>
        <v>0</v>
      </c>
      <c r="C33" s="191">
        <f>+'[9]BULLETIN'!C$351</f>
        <v>0</v>
      </c>
      <c r="D33" s="191">
        <f>+'[9]BULLETIN'!D$351</f>
        <v>0</v>
      </c>
      <c r="E33" s="191">
        <f>+'[9]BULLETIN'!E$351</f>
        <v>0</v>
      </c>
      <c r="F33" s="191">
        <f>+'[9]BULLETIN'!F$351</f>
        <v>0</v>
      </c>
      <c r="G33" s="191">
        <f>+'[9]BULLETIN'!G$351</f>
        <v>0</v>
      </c>
      <c r="H33" s="191">
        <f>+'[9]BULLETIN'!H$351</f>
        <v>0</v>
      </c>
      <c r="I33" s="191">
        <f>+'[9]BULLETIN'!I$351</f>
        <v>0</v>
      </c>
      <c r="J33" s="191">
        <f>+'[9]BULLETIN'!J$351</f>
        <v>0</v>
      </c>
      <c r="K33" s="191">
        <f>+'[9]BULLETIN'!K$351</f>
        <v>0</v>
      </c>
      <c r="L33" s="191">
        <f>+'[9]BULLETIN'!L$351</f>
        <v>0</v>
      </c>
      <c r="M33" s="191">
        <f>+'[9]BULLETIN'!M$351</f>
        <v>0</v>
      </c>
      <c r="N33" s="190">
        <f>+'[9]BULLETIN'!N$351</f>
        <v>0</v>
      </c>
      <c r="P33" s="206">
        <f t="shared" si="0"/>
        <v>0</v>
      </c>
    </row>
    <row r="34" spans="1:16" ht="15" customHeight="1">
      <c r="A34" s="30"/>
      <c r="B34" s="217">
        <f>+'[9]BULLETIN'!A$25</f>
        <v>0</v>
      </c>
      <c r="C34" s="191">
        <f>+'[9]BULLETIN'!C$352</f>
        <v>0</v>
      </c>
      <c r="D34" s="191">
        <f>+'[9]BULLETIN'!D$352</f>
        <v>0</v>
      </c>
      <c r="E34" s="191">
        <f>+'[9]BULLETIN'!E$352</f>
        <v>0</v>
      </c>
      <c r="F34" s="191">
        <f>+'[9]BULLETIN'!F$352</f>
        <v>0</v>
      </c>
      <c r="G34" s="191">
        <f>+'[9]BULLETIN'!G$352</f>
        <v>0</v>
      </c>
      <c r="H34" s="191">
        <f>+'[9]BULLETIN'!H$352</f>
        <v>0</v>
      </c>
      <c r="I34" s="191">
        <f>+'[9]BULLETIN'!I$352</f>
        <v>0</v>
      </c>
      <c r="J34" s="191">
        <f>+'[9]BULLETIN'!J$352</f>
        <v>0</v>
      </c>
      <c r="K34" s="191">
        <f>+'[9]BULLETIN'!K$352</f>
        <v>0</v>
      </c>
      <c r="L34" s="191">
        <f>+'[9]BULLETIN'!L$352</f>
        <v>0</v>
      </c>
      <c r="M34" s="191">
        <f>+'[9]BULLETIN'!M$352</f>
        <v>0</v>
      </c>
      <c r="N34" s="190">
        <f>+'[9]BULLETIN'!N$352</f>
        <v>0</v>
      </c>
      <c r="P34" s="206">
        <f t="shared" si="0"/>
        <v>0</v>
      </c>
    </row>
    <row r="35" spans="1:16" ht="15" customHeight="1">
      <c r="A35" s="30"/>
      <c r="B35" s="217">
        <f>+'[9]BULLETIN'!A$26</f>
        <v>0</v>
      </c>
      <c r="C35" s="191">
        <f>+'[9]BULLETIN'!C$353</f>
        <v>0</v>
      </c>
      <c r="D35" s="191">
        <f>+'[9]BULLETIN'!D$353</f>
        <v>0</v>
      </c>
      <c r="E35" s="191">
        <f>+'[9]BULLETIN'!E$353</f>
        <v>0</v>
      </c>
      <c r="F35" s="191">
        <f>+'[9]BULLETIN'!F$353</f>
        <v>0</v>
      </c>
      <c r="G35" s="191">
        <f>+'[9]BULLETIN'!G$353</f>
        <v>0</v>
      </c>
      <c r="H35" s="191">
        <f>+'[9]BULLETIN'!H$353</f>
        <v>0</v>
      </c>
      <c r="I35" s="191">
        <f>+'[9]BULLETIN'!I$353</f>
        <v>0</v>
      </c>
      <c r="J35" s="191">
        <f>+'[9]BULLETIN'!J$353</f>
        <v>0</v>
      </c>
      <c r="K35" s="191">
        <f>+'[9]BULLETIN'!K$353</f>
        <v>0</v>
      </c>
      <c r="L35" s="191">
        <f>+'[9]BULLETIN'!L$353</f>
        <v>0</v>
      </c>
      <c r="M35" s="191">
        <f>+'[9]BULLETIN'!M$353</f>
        <v>0</v>
      </c>
      <c r="N35" s="190">
        <f>+'[9]BULLETIN'!N$353</f>
        <v>0</v>
      </c>
      <c r="P35" s="206">
        <f t="shared" si="0"/>
        <v>0</v>
      </c>
    </row>
    <row r="36" spans="1:16" ht="15" customHeight="1">
      <c r="A36" s="30"/>
      <c r="B36" s="217">
        <f>+'[9]BULLETIN'!A$27</f>
        <v>0</v>
      </c>
      <c r="C36" s="191">
        <f>+'[9]BULLETIN'!C$354</f>
        <v>0</v>
      </c>
      <c r="D36" s="191">
        <f>+'[9]BULLETIN'!D$354</f>
        <v>0</v>
      </c>
      <c r="E36" s="191">
        <f>+'[9]BULLETIN'!E$354</f>
        <v>0</v>
      </c>
      <c r="F36" s="191">
        <f>+'[9]BULLETIN'!F$354</f>
        <v>0</v>
      </c>
      <c r="G36" s="191">
        <f>+'[9]BULLETIN'!G$354</f>
        <v>0</v>
      </c>
      <c r="H36" s="191">
        <f>+'[9]BULLETIN'!H$354</f>
        <v>0</v>
      </c>
      <c r="I36" s="191">
        <f>+'[9]BULLETIN'!I$354</f>
        <v>0</v>
      </c>
      <c r="J36" s="191">
        <f>+'[9]BULLETIN'!J$354</f>
        <v>0</v>
      </c>
      <c r="K36" s="191">
        <f>+'[9]BULLETIN'!K$354</f>
        <v>0</v>
      </c>
      <c r="L36" s="191">
        <f>+'[9]BULLETIN'!L$354</f>
        <v>0</v>
      </c>
      <c r="M36" s="191">
        <f>+'[9]BULLETIN'!M$354</f>
        <v>0</v>
      </c>
      <c r="N36" s="190">
        <f>+'[9]BULLETIN'!N$354</f>
        <v>0</v>
      </c>
      <c r="P36" s="206">
        <f t="shared" si="0"/>
        <v>0</v>
      </c>
    </row>
    <row r="37" spans="1:16" ht="15" customHeight="1">
      <c r="A37" s="30"/>
      <c r="B37" s="217">
        <f>+'[9]BULLETIN'!A$28</f>
        <v>0</v>
      </c>
      <c r="C37" s="191">
        <f>+'[9]BULLETIN'!C$355</f>
        <v>0</v>
      </c>
      <c r="D37" s="191">
        <f>+'[9]BULLETIN'!D$355</f>
        <v>0</v>
      </c>
      <c r="E37" s="191">
        <f>+'[9]BULLETIN'!E$355</f>
        <v>0</v>
      </c>
      <c r="F37" s="191">
        <f>+'[9]BULLETIN'!F$355</f>
        <v>0</v>
      </c>
      <c r="G37" s="191">
        <f>+'[9]BULLETIN'!G$355</f>
        <v>0</v>
      </c>
      <c r="H37" s="191">
        <f>+'[9]BULLETIN'!H$355</f>
        <v>0</v>
      </c>
      <c r="I37" s="191">
        <f>+'[9]BULLETIN'!I$355</f>
        <v>0</v>
      </c>
      <c r="J37" s="191">
        <f>+'[9]BULLETIN'!J$355</f>
        <v>0</v>
      </c>
      <c r="K37" s="191">
        <f>+'[9]BULLETIN'!K$355</f>
        <v>0</v>
      </c>
      <c r="L37" s="191">
        <f>+'[9]BULLETIN'!L$355</f>
        <v>0</v>
      </c>
      <c r="M37" s="191">
        <f>+'[9]BULLETIN'!M$355</f>
        <v>0</v>
      </c>
      <c r="N37" s="190">
        <f>+'[9]BULLETIN'!N$355</f>
        <v>0</v>
      </c>
      <c r="P37" s="206">
        <f t="shared" si="0"/>
        <v>0</v>
      </c>
    </row>
    <row r="38" spans="1:16" ht="15" customHeight="1">
      <c r="A38" s="30"/>
      <c r="B38" s="217">
        <f>+'[9]BULLETIN'!A$29</f>
        <v>0</v>
      </c>
      <c r="C38" s="191">
        <f>+'[9]BULLETIN'!C$356</f>
        <v>0</v>
      </c>
      <c r="D38" s="191">
        <f>+'[9]BULLETIN'!D$356</f>
        <v>0</v>
      </c>
      <c r="E38" s="191">
        <f>+'[9]BULLETIN'!E$356</f>
        <v>0</v>
      </c>
      <c r="F38" s="191">
        <f>+'[9]BULLETIN'!F$356</f>
        <v>0</v>
      </c>
      <c r="G38" s="191">
        <f>+'[9]BULLETIN'!G$356</f>
        <v>0</v>
      </c>
      <c r="H38" s="191">
        <f>+'[9]BULLETIN'!H$356</f>
        <v>0</v>
      </c>
      <c r="I38" s="191">
        <f>+'[9]BULLETIN'!I$356</f>
        <v>0</v>
      </c>
      <c r="J38" s="191">
        <f>+'[9]BULLETIN'!J$356</f>
        <v>0</v>
      </c>
      <c r="K38" s="191">
        <f>+'[9]BULLETIN'!K$356</f>
        <v>0</v>
      </c>
      <c r="L38" s="191">
        <f>+'[9]BULLETIN'!L$356</f>
        <v>0</v>
      </c>
      <c r="M38" s="191">
        <f>+'[9]BULLETIN'!M$356</f>
        <v>0</v>
      </c>
      <c r="N38" s="190">
        <f>+'[9]BULLETIN'!N$356</f>
        <v>0</v>
      </c>
      <c r="P38" s="206">
        <f t="shared" si="0"/>
        <v>0</v>
      </c>
    </row>
    <row r="39" spans="1:14" ht="15" customHeight="1" thickBot="1">
      <c r="A39" s="152"/>
      <c r="B39" s="15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26.25" customHeight="1">
      <c r="A40" s="226" t="s">
        <v>13</v>
      </c>
      <c r="B40" s="319"/>
      <c r="C40" s="230" t="s">
        <v>31</v>
      </c>
      <c r="D40" s="230" t="s">
        <v>32</v>
      </c>
      <c r="E40" s="56" t="s">
        <v>33</v>
      </c>
      <c r="F40" s="57"/>
      <c r="G40" s="58"/>
      <c r="H40" s="56" t="s">
        <v>34</v>
      </c>
      <c r="I40" s="57"/>
      <c r="J40" s="58"/>
      <c r="K40" s="230" t="s">
        <v>42</v>
      </c>
      <c r="L40" s="230" t="s">
        <v>107</v>
      </c>
      <c r="M40" s="230" t="s">
        <v>15</v>
      </c>
      <c r="N40" s="232" t="s">
        <v>43</v>
      </c>
    </row>
    <row r="41" spans="1:14" ht="39.75" customHeight="1">
      <c r="A41" s="320"/>
      <c r="B41" s="321"/>
      <c r="C41" s="322"/>
      <c r="D41" s="322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38</v>
      </c>
      <c r="J41" s="59" t="s">
        <v>8</v>
      </c>
      <c r="K41" s="322"/>
      <c r="L41" s="322"/>
      <c r="M41" s="322"/>
      <c r="N41" s="324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7" ht="15" customHeight="1">
      <c r="A43" s="22">
        <f>+'[2]BULLETIN'!B$83</f>
        <v>2014</v>
      </c>
      <c r="B43" s="27"/>
      <c r="C43" s="191">
        <f>+'[2]BULLETIN'!C$378</f>
        <v>38431</v>
      </c>
      <c r="D43" s="191">
        <f>+'[2]BULLETIN'!D$378</f>
        <v>135018</v>
      </c>
      <c r="E43" s="191">
        <f>+'[2]BULLETIN'!E$378</f>
        <v>0</v>
      </c>
      <c r="F43" s="191">
        <f>+'[2]BULLETIN'!F$378</f>
        <v>0</v>
      </c>
      <c r="G43" s="191">
        <f>+'[2]BULLETIN'!G$378</f>
        <v>0</v>
      </c>
      <c r="H43" s="191">
        <f>+'[2]BULLETIN'!H$378</f>
        <v>0</v>
      </c>
      <c r="I43" s="191">
        <f>+'[2]BULLETIN'!I$378</f>
        <v>0</v>
      </c>
      <c r="J43" s="191">
        <f>+'[2]BULLETIN'!J$378</f>
        <v>0</v>
      </c>
      <c r="K43" s="191">
        <f>+'[2]BULLETIN'!K$378</f>
        <v>8802</v>
      </c>
      <c r="L43" s="191">
        <f>+'[2]BULLETIN'!L$378</f>
        <v>0</v>
      </c>
      <c r="M43" s="191">
        <f>+'[2]BULLETIN'!M$378</f>
        <v>37413</v>
      </c>
      <c r="N43" s="190">
        <f>+'[2]BULLETIN'!N$378</f>
        <v>2021</v>
      </c>
      <c r="Q43" s="194"/>
    </row>
    <row r="44" spans="1:17" ht="15" customHeight="1">
      <c r="A44" s="22">
        <f>+'[1]BULLETIN'!B$83</f>
        <v>2015</v>
      </c>
      <c r="B44" s="27"/>
      <c r="C44" s="191">
        <f>+'[1]BULLETIN'!C$378</f>
        <v>34997</v>
      </c>
      <c r="D44" s="191">
        <f>+'[1]BULLETIN'!D$378</f>
        <v>130169</v>
      </c>
      <c r="E44" s="191">
        <f>+'[1]BULLETIN'!E$378</f>
        <v>0</v>
      </c>
      <c r="F44" s="191">
        <f>+'[1]BULLETIN'!F$378</f>
        <v>0</v>
      </c>
      <c r="G44" s="191">
        <f>+'[1]BULLETIN'!G$378</f>
        <v>0</v>
      </c>
      <c r="H44" s="191">
        <f>+'[1]BULLETIN'!H$378</f>
        <v>0</v>
      </c>
      <c r="I44" s="191">
        <f>+'[1]BULLETIN'!I$378</f>
        <v>0</v>
      </c>
      <c r="J44" s="191">
        <f>+'[1]BULLETIN'!J$378</f>
        <v>0</v>
      </c>
      <c r="K44" s="191">
        <f>+'[1]BULLETIN'!K$378</f>
        <v>12553</v>
      </c>
      <c r="L44" s="191">
        <f>+'[1]BULLETIN'!L$378</f>
        <v>0</v>
      </c>
      <c r="M44" s="191">
        <f>+'[1]BULLETIN'!M$378</f>
        <v>44363</v>
      </c>
      <c r="N44" s="190">
        <f>+'[1]BULLETIN'!N$378</f>
        <v>-7094</v>
      </c>
      <c r="Q44" s="194"/>
    </row>
    <row r="45" spans="1:17" ht="15" customHeight="1">
      <c r="A45" s="22">
        <f>+'[3]BULLETIN'!B$83</f>
        <v>2016</v>
      </c>
      <c r="B45" s="27"/>
      <c r="C45" s="191">
        <f>+'[3]BULLETIN'!C$378</f>
        <v>36197</v>
      </c>
      <c r="D45" s="191">
        <f>+'[3]BULLETIN'!D$378</f>
        <v>117943</v>
      </c>
      <c r="E45" s="191">
        <f>+'[3]BULLETIN'!E$378</f>
        <v>0</v>
      </c>
      <c r="F45" s="191">
        <f>+'[3]BULLETIN'!F$378</f>
        <v>0</v>
      </c>
      <c r="G45" s="191">
        <f>+'[3]BULLETIN'!G$378</f>
        <v>0</v>
      </c>
      <c r="H45" s="191">
        <f>+'[3]BULLETIN'!H$378</f>
        <v>0</v>
      </c>
      <c r="I45" s="191">
        <f>+'[3]BULLETIN'!I$378</f>
        <v>0</v>
      </c>
      <c r="J45" s="191">
        <f>+'[3]BULLETIN'!J$378</f>
        <v>0</v>
      </c>
      <c r="K45" s="191">
        <f>+'[3]BULLETIN'!K$378</f>
        <v>12668</v>
      </c>
      <c r="L45" s="191">
        <f>+'[3]BULLETIN'!L$378</f>
        <v>0</v>
      </c>
      <c r="M45" s="191">
        <f>+'[3]BULLETIN'!M$378</f>
        <v>48183</v>
      </c>
      <c r="N45" s="190">
        <f>+'[3]BULLETIN'!N$378</f>
        <v>-5496</v>
      </c>
      <c r="Q45" s="194"/>
    </row>
    <row r="46" spans="1:17" ht="15" customHeight="1">
      <c r="A46" s="22">
        <f>+'[5]BULLETIN'!B$83</f>
        <v>2017</v>
      </c>
      <c r="B46" s="27"/>
      <c r="C46" s="191">
        <f>+'[5]BULLETIN'!C$378</f>
        <v>34571</v>
      </c>
      <c r="D46" s="191">
        <f>+'[5]BULLETIN'!D$378</f>
        <v>105240</v>
      </c>
      <c r="E46" s="191">
        <f>+'[5]BULLETIN'!E$378</f>
        <v>0</v>
      </c>
      <c r="F46" s="191">
        <f>+'[5]BULLETIN'!F$378</f>
        <v>0</v>
      </c>
      <c r="G46" s="191">
        <f>+'[5]BULLETIN'!G$378</f>
        <v>0</v>
      </c>
      <c r="H46" s="191">
        <f>+'[5]BULLETIN'!H$378</f>
        <v>0</v>
      </c>
      <c r="I46" s="191">
        <f>+'[5]BULLETIN'!I$378</f>
        <v>0</v>
      </c>
      <c r="J46" s="191">
        <f>+'[5]BULLETIN'!J$378</f>
        <v>0</v>
      </c>
      <c r="K46" s="191">
        <f>+'[5]BULLETIN'!K$378</f>
        <v>13375</v>
      </c>
      <c r="L46" s="191">
        <f>+'[5]BULLETIN'!L$378</f>
        <v>0</v>
      </c>
      <c r="M46" s="191">
        <f>+'[5]BULLETIN'!M$378</f>
        <v>53361</v>
      </c>
      <c r="N46" s="190">
        <f>+'[5]BULLETIN'!N$378</f>
        <v>-12989</v>
      </c>
      <c r="Q46" s="194"/>
    </row>
    <row r="47" spans="1:17" ht="15" customHeight="1">
      <c r="A47" s="22">
        <f>+'[6]BULLETIN'!$B$83</f>
        <v>2018</v>
      </c>
      <c r="B47" s="27"/>
      <c r="C47" s="191">
        <f>+'[6]BULLETIN'!C$378</f>
        <v>22856</v>
      </c>
      <c r="D47" s="191">
        <f>+'[6]BULLETIN'!D$378</f>
        <v>101238</v>
      </c>
      <c r="E47" s="191">
        <f>+'[6]BULLETIN'!E$378</f>
        <v>0</v>
      </c>
      <c r="F47" s="191">
        <f>+'[6]BULLETIN'!F$378</f>
        <v>0</v>
      </c>
      <c r="G47" s="191">
        <f>+'[6]BULLETIN'!G$378</f>
        <v>0</v>
      </c>
      <c r="H47" s="191">
        <f>+'[6]BULLETIN'!H$378</f>
        <v>0</v>
      </c>
      <c r="I47" s="191">
        <f>+'[6]BULLETIN'!I$378</f>
        <v>0</v>
      </c>
      <c r="J47" s="191">
        <f>+'[6]BULLETIN'!J$378</f>
        <v>0</v>
      </c>
      <c r="K47" s="191">
        <f>+'[6]BULLETIN'!K$378</f>
        <v>11191</v>
      </c>
      <c r="L47" s="191">
        <f>+'[6]BULLETIN'!L$378</f>
        <v>0</v>
      </c>
      <c r="M47" s="191">
        <f>+'[6]BULLETIN'!M$378</f>
        <v>52785</v>
      </c>
      <c r="N47" s="190">
        <f>+'[6]BULLETIN'!N$378</f>
        <v>-3703</v>
      </c>
      <c r="Q47" s="194"/>
    </row>
    <row r="48" spans="1:17" ht="15" customHeight="1">
      <c r="A48" s="22">
        <f>+'[7]BULLETIN'!$B$83</f>
        <v>2019</v>
      </c>
      <c r="B48" s="27"/>
      <c r="C48" s="191">
        <f>+'[7]BULLETIN'!C$378</f>
        <v>39650</v>
      </c>
      <c r="D48" s="191">
        <f>+'[7]BULLETIN'!D$378</f>
        <v>110312</v>
      </c>
      <c r="E48" s="191">
        <f>+'[7]BULLETIN'!E$378</f>
        <v>0</v>
      </c>
      <c r="F48" s="191">
        <f>+'[7]BULLETIN'!F$378</f>
        <v>0</v>
      </c>
      <c r="G48" s="191">
        <f>+'[7]BULLETIN'!G$378</f>
        <v>0</v>
      </c>
      <c r="H48" s="191">
        <f>+'[7]BULLETIN'!H$378</f>
        <v>0</v>
      </c>
      <c r="I48" s="191">
        <f>+'[7]BULLETIN'!I$378</f>
        <v>0</v>
      </c>
      <c r="J48" s="191">
        <f>+'[7]BULLETIN'!J$378</f>
        <v>0</v>
      </c>
      <c r="K48" s="191">
        <f>+'[7]BULLETIN'!K$378</f>
        <v>10563</v>
      </c>
      <c r="L48" s="191">
        <f>+'[7]BULLETIN'!L$378</f>
        <v>0</v>
      </c>
      <c r="M48" s="191">
        <f>+'[7]BULLETIN'!M$378</f>
        <v>55195</v>
      </c>
      <c r="N48" s="190">
        <f>+'[7]BULLETIN'!N$378</f>
        <v>-5771</v>
      </c>
      <c r="Q48" s="194"/>
    </row>
    <row r="49" spans="1:17" ht="15" customHeight="1">
      <c r="A49" s="22">
        <f>+'[4]BULLETIN'!$B$83</f>
        <v>2020</v>
      </c>
      <c r="B49" s="27"/>
      <c r="C49" s="191">
        <f>+'[4]BULLETIN'!C$378</f>
        <v>46962</v>
      </c>
      <c r="D49" s="191">
        <f>+'[4]BULLETIN'!D$378</f>
        <v>114995</v>
      </c>
      <c r="E49" s="191">
        <f>+'[4]BULLETIN'!E$378</f>
        <v>0</v>
      </c>
      <c r="F49" s="191">
        <f>+'[4]BULLETIN'!F$378</f>
        <v>0</v>
      </c>
      <c r="G49" s="191">
        <f>+'[4]BULLETIN'!G$378</f>
        <v>0</v>
      </c>
      <c r="H49" s="191">
        <f>+'[4]BULLETIN'!H$378</f>
        <v>0</v>
      </c>
      <c r="I49" s="191">
        <f>+'[4]BULLETIN'!I$378</f>
        <v>0</v>
      </c>
      <c r="J49" s="191">
        <f>+'[4]BULLETIN'!J$378</f>
        <v>0</v>
      </c>
      <c r="K49" s="191">
        <f>+'[4]BULLETIN'!K$378</f>
        <v>3108</v>
      </c>
      <c r="L49" s="191">
        <f>+'[4]BULLETIN'!L$378</f>
        <v>0</v>
      </c>
      <c r="M49" s="191">
        <f>+'[4]BULLETIN'!M$378</f>
        <v>58076</v>
      </c>
      <c r="N49" s="190">
        <f>+'[4]BULLETIN'!N$378</f>
        <v>2758</v>
      </c>
      <c r="Q49" s="194"/>
    </row>
    <row r="50" spans="1:17" ht="15" customHeight="1">
      <c r="A50" s="22">
        <f>+'[8]BULLETIN'!$B$83</f>
        <v>2021</v>
      </c>
      <c r="B50" s="27"/>
      <c r="C50" s="191">
        <f>+'[8]BULLETIN'!C$378</f>
        <v>56975</v>
      </c>
      <c r="D50" s="191">
        <f>+'[8]BULLETIN'!D$378</f>
        <v>121636</v>
      </c>
      <c r="E50" s="191">
        <f>+'[8]BULLETIN'!E$378</f>
        <v>0</v>
      </c>
      <c r="F50" s="191">
        <f>+'[8]BULLETIN'!F$378</f>
        <v>0</v>
      </c>
      <c r="G50" s="191">
        <f>+'[8]BULLETIN'!G$378</f>
        <v>0</v>
      </c>
      <c r="H50" s="191">
        <f>+'[8]BULLETIN'!H$378</f>
        <v>0</v>
      </c>
      <c r="I50" s="191">
        <f>+'[8]BULLETIN'!I$378</f>
        <v>0</v>
      </c>
      <c r="J50" s="191">
        <f>+'[8]BULLETIN'!J$378</f>
        <v>0</v>
      </c>
      <c r="K50" s="191">
        <f>+'[8]BULLETIN'!K$378</f>
        <v>6013</v>
      </c>
      <c r="L50" s="191">
        <f>+'[8]BULLETIN'!L$378</f>
        <v>0</v>
      </c>
      <c r="M50" s="191">
        <f>+'[8]BULLETIN'!M$378</f>
        <v>62383</v>
      </c>
      <c r="N50" s="190">
        <f>+'[8]BULLETIN'!N$378</f>
        <v>4311</v>
      </c>
      <c r="Q50" s="194"/>
    </row>
    <row r="51" spans="1:17" ht="15" customHeight="1">
      <c r="A51" s="22">
        <f>+'[10]BULLETIN'!$B$83</f>
        <v>2022</v>
      </c>
      <c r="B51" s="27"/>
      <c r="C51" s="191">
        <f>+'[10]BULLETIN'!C$378</f>
        <v>3543</v>
      </c>
      <c r="D51" s="191">
        <f>+'[10]BULLETIN'!D$378</f>
        <v>-2421</v>
      </c>
      <c r="E51" s="191">
        <f>+'[10]BULLETIN'!E$378</f>
        <v>0</v>
      </c>
      <c r="F51" s="191">
        <f>+'[10]BULLETIN'!F$378</f>
        <v>0</v>
      </c>
      <c r="G51" s="191">
        <f>+'[10]BULLETIN'!G$378</f>
        <v>0</v>
      </c>
      <c r="H51" s="191">
        <f>+'[10]BULLETIN'!H$378</f>
        <v>0</v>
      </c>
      <c r="I51" s="191">
        <f>+'[10]BULLETIN'!I$378</f>
        <v>0</v>
      </c>
      <c r="J51" s="191">
        <f>+'[10]BULLETIN'!J$378</f>
        <v>0</v>
      </c>
      <c r="K51" s="191">
        <f>+'[10]BULLETIN'!K$378</f>
        <v>7591</v>
      </c>
      <c r="L51" s="191">
        <f>+'[10]BULLETIN'!L$378</f>
        <v>0</v>
      </c>
      <c r="M51" s="191">
        <f>+'[10]BULLETIN'!M$378</f>
        <v>66457</v>
      </c>
      <c r="N51" s="190">
        <f>+'[10]BULLETIN'!N$378</f>
        <v>76</v>
      </c>
      <c r="Q51" s="194"/>
    </row>
    <row r="52" spans="1:17" ht="15" customHeight="1">
      <c r="A52" s="28"/>
      <c r="B52" s="32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0"/>
      <c r="Q52" s="194"/>
    </row>
    <row r="53" spans="1:17" ht="15" customHeight="1">
      <c r="A53" s="30">
        <f>+'[8]BULLETIN'!$B$18</f>
        <v>2021</v>
      </c>
      <c r="B53" s="31" t="str">
        <f>+'[8]BULLETIN'!A$20</f>
        <v>MARS</v>
      </c>
      <c r="C53" s="191">
        <f>+'[8]BULLETIN'!C$369</f>
        <v>42282</v>
      </c>
      <c r="D53" s="191">
        <f>+'[8]BULLETIN'!D$369</f>
        <v>123337</v>
      </c>
      <c r="E53" s="191">
        <f>+'[8]BULLETIN'!E$369</f>
        <v>0</v>
      </c>
      <c r="F53" s="191">
        <f>+'[8]BULLETIN'!F$369</f>
        <v>0</v>
      </c>
      <c r="G53" s="191">
        <f>+'[8]BULLETIN'!G$369</f>
        <v>0</v>
      </c>
      <c r="H53" s="191">
        <f>+'[8]BULLETIN'!H$369</f>
        <v>0</v>
      </c>
      <c r="I53" s="191">
        <f>+'[8]BULLETIN'!I$369</f>
        <v>0</v>
      </c>
      <c r="J53" s="191">
        <f>+'[8]BULLETIN'!J$369</f>
        <v>0</v>
      </c>
      <c r="K53" s="191">
        <f>+'[8]BULLETIN'!K$369</f>
        <v>4125</v>
      </c>
      <c r="L53" s="191">
        <f>+'[8]BULLETIN'!L$369</f>
        <v>0</v>
      </c>
      <c r="M53" s="191">
        <f>+'[8]BULLETIN'!M$369</f>
        <v>61422</v>
      </c>
      <c r="N53" s="190">
        <f>+'[8]BULLETIN'!N$369</f>
        <v>-834</v>
      </c>
      <c r="Q53" s="194"/>
    </row>
    <row r="54" spans="1:17" ht="15" customHeight="1">
      <c r="A54" s="30"/>
      <c r="B54" s="31" t="str">
        <f>+'[8]BULLETIN'!A$23</f>
        <v>JUIN</v>
      </c>
      <c r="C54" s="191">
        <f>+'[8]BULLETIN'!C$372</f>
        <v>49568</v>
      </c>
      <c r="D54" s="191">
        <f>+'[8]BULLETIN'!D$372</f>
        <v>126266</v>
      </c>
      <c r="E54" s="191">
        <f>+'[8]BULLETIN'!E$372</f>
        <v>0</v>
      </c>
      <c r="F54" s="191">
        <f>+'[8]BULLETIN'!F$372</f>
        <v>0</v>
      </c>
      <c r="G54" s="191">
        <f>+'[8]BULLETIN'!G$372</f>
        <v>0</v>
      </c>
      <c r="H54" s="191">
        <f>+'[8]BULLETIN'!H$372</f>
        <v>0</v>
      </c>
      <c r="I54" s="191">
        <f>+'[8]BULLETIN'!I$372</f>
        <v>0</v>
      </c>
      <c r="J54" s="191">
        <f>+'[8]BULLETIN'!J$372</f>
        <v>0</v>
      </c>
      <c r="K54" s="191">
        <f>+'[8]BULLETIN'!K$372</f>
        <v>5535</v>
      </c>
      <c r="L54" s="191">
        <f>+'[8]BULLETIN'!L$372</f>
        <v>0</v>
      </c>
      <c r="M54" s="191">
        <f>+'[8]BULLETIN'!M$372</f>
        <v>61205</v>
      </c>
      <c r="N54" s="190">
        <f>+'[8]BULLETIN'!N$372</f>
        <v>2513</v>
      </c>
      <c r="Q54" s="194"/>
    </row>
    <row r="55" spans="1:17" ht="15" customHeight="1">
      <c r="A55" s="30"/>
      <c r="B55" s="31" t="str">
        <f>+'[8]BULLETIN'!A$26</f>
        <v>SEPT</v>
      </c>
      <c r="C55" s="191">
        <f>+'[8]BULLETIN'!C$375</f>
        <v>47655</v>
      </c>
      <c r="D55" s="191">
        <f>+'[8]BULLETIN'!D$375</f>
        <v>121810</v>
      </c>
      <c r="E55" s="191">
        <f>+'[8]BULLETIN'!E$375</f>
        <v>0</v>
      </c>
      <c r="F55" s="191">
        <f>+'[8]BULLETIN'!F$375</f>
        <v>0</v>
      </c>
      <c r="G55" s="191">
        <f>+'[8]BULLETIN'!G$375</f>
        <v>0</v>
      </c>
      <c r="H55" s="191">
        <f>+'[8]BULLETIN'!H$375</f>
        <v>0</v>
      </c>
      <c r="I55" s="191">
        <f>+'[8]BULLETIN'!I$375</f>
        <v>0</v>
      </c>
      <c r="J55" s="191">
        <f>+'[8]BULLETIN'!J$375</f>
        <v>0</v>
      </c>
      <c r="K55" s="191">
        <f>+'[8]BULLETIN'!K$375</f>
        <v>6334</v>
      </c>
      <c r="L55" s="191">
        <f>+'[8]BULLETIN'!L$375</f>
        <v>0</v>
      </c>
      <c r="M55" s="191">
        <f>+'[8]BULLETIN'!M$375</f>
        <v>61746</v>
      </c>
      <c r="N55" s="190">
        <f>+'[8]BULLETIN'!N$375</f>
        <v>4409</v>
      </c>
      <c r="Q55" s="194"/>
    </row>
    <row r="56" spans="1:17" ht="15" customHeight="1">
      <c r="A56" s="30"/>
      <c r="B56" s="31" t="str">
        <f>+'[8]BULLETIN'!A$29</f>
        <v>DEC</v>
      </c>
      <c r="C56" s="191">
        <f>+'[8]BULLETIN'!C$378</f>
        <v>56975</v>
      </c>
      <c r="D56" s="191">
        <f>+'[8]BULLETIN'!D$378</f>
        <v>121636</v>
      </c>
      <c r="E56" s="191">
        <f>+'[8]BULLETIN'!E$378</f>
        <v>0</v>
      </c>
      <c r="F56" s="191">
        <f>+'[8]BULLETIN'!F$378</f>
        <v>0</v>
      </c>
      <c r="G56" s="191">
        <f>+'[8]BULLETIN'!G$378</f>
        <v>0</v>
      </c>
      <c r="H56" s="191">
        <f>+'[8]BULLETIN'!H$378</f>
        <v>0</v>
      </c>
      <c r="I56" s="191">
        <f>+'[8]BULLETIN'!I$378</f>
        <v>0</v>
      </c>
      <c r="J56" s="191">
        <f>+'[8]BULLETIN'!J$378</f>
        <v>0</v>
      </c>
      <c r="K56" s="191">
        <f>+'[8]BULLETIN'!K$378</f>
        <v>6013</v>
      </c>
      <c r="L56" s="191">
        <f>+'[8]BULLETIN'!L$378</f>
        <v>0</v>
      </c>
      <c r="M56" s="191">
        <f>+'[8]BULLETIN'!M$378</f>
        <v>62383</v>
      </c>
      <c r="N56" s="190">
        <f>+'[8]BULLETIN'!N$378</f>
        <v>4311</v>
      </c>
      <c r="Q56" s="194"/>
    </row>
    <row r="57" spans="1:17" ht="15" customHeight="1">
      <c r="A57" s="30"/>
      <c r="B57" s="3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0"/>
      <c r="Q57" s="194"/>
    </row>
    <row r="58" spans="1:17" ht="15" customHeight="1">
      <c r="A58" s="30">
        <f>+'[10]BULLETIN'!$B$18</f>
        <v>2022</v>
      </c>
      <c r="B58" s="31" t="str">
        <f>+'[10]BULLETIN'!A$20</f>
        <v>MARS</v>
      </c>
      <c r="C58" s="191">
        <f>+'[10]BULLETIN'!C$369</f>
        <v>52306</v>
      </c>
      <c r="D58" s="191">
        <f>+'[10]BULLETIN'!D$369</f>
        <v>130729</v>
      </c>
      <c r="E58" s="191">
        <f>+'[10]BULLETIN'!E$369</f>
        <v>0</v>
      </c>
      <c r="F58" s="191">
        <f>+'[10]BULLETIN'!F$369</f>
        <v>0</v>
      </c>
      <c r="G58" s="191">
        <f>+'[10]BULLETIN'!G$369</f>
        <v>0</v>
      </c>
      <c r="H58" s="191">
        <f>+'[10]BULLETIN'!H$369</f>
        <v>0</v>
      </c>
      <c r="I58" s="191">
        <f>+'[10]BULLETIN'!I$369</f>
        <v>0</v>
      </c>
      <c r="J58" s="191">
        <f>+'[10]BULLETIN'!J$369</f>
        <v>0</v>
      </c>
      <c r="K58" s="191">
        <f>+'[10]BULLETIN'!K$369</f>
        <v>8135</v>
      </c>
      <c r="L58" s="191">
        <f>+'[10]BULLETIN'!L$369</f>
        <v>0</v>
      </c>
      <c r="M58" s="191">
        <f>+'[10]BULLETIN'!M$369</f>
        <v>69996</v>
      </c>
      <c r="N58" s="190">
        <f>+'[10]BULLETIN'!N$369</f>
        <v>-295</v>
      </c>
      <c r="Q58" s="194"/>
    </row>
    <row r="59" spans="1:17" ht="15" customHeight="1">
      <c r="A59" s="30"/>
      <c r="B59" s="31" t="str">
        <f>+'[10]BULLETIN'!A$23</f>
        <v>JUIN</v>
      </c>
      <c r="C59" s="191">
        <f>+'[10]BULLETIN'!C$372</f>
        <v>55563</v>
      </c>
      <c r="D59" s="191">
        <f>+'[10]BULLETIN'!D$372</f>
        <v>133687</v>
      </c>
      <c r="E59" s="191">
        <f>+'[10]BULLETIN'!E$372</f>
        <v>0</v>
      </c>
      <c r="F59" s="191">
        <f>+'[10]BULLETIN'!F$372</f>
        <v>0</v>
      </c>
      <c r="G59" s="191">
        <f>+'[10]BULLETIN'!G$372</f>
        <v>0</v>
      </c>
      <c r="H59" s="191">
        <f>+'[10]BULLETIN'!H$372</f>
        <v>0</v>
      </c>
      <c r="I59" s="191">
        <f>+'[10]BULLETIN'!I$372</f>
        <v>0</v>
      </c>
      <c r="J59" s="191">
        <f>+'[10]BULLETIN'!J$372</f>
        <v>0</v>
      </c>
      <c r="K59" s="191">
        <f>+'[10]BULLETIN'!K$372</f>
        <v>5302</v>
      </c>
      <c r="L59" s="191">
        <f>+'[10]BULLETIN'!L$372</f>
        <v>0</v>
      </c>
      <c r="M59" s="191">
        <f>+'[10]BULLETIN'!M$372</f>
        <v>64326</v>
      </c>
      <c r="N59" s="190">
        <f>+'[10]BULLETIN'!N$372</f>
        <v>4007</v>
      </c>
      <c r="Q59" s="194"/>
    </row>
    <row r="60" spans="1:17" ht="15" customHeight="1">
      <c r="A60" s="30"/>
      <c r="B60" s="31" t="str">
        <f>+'[10]BULLETIN'!A$26</f>
        <v>SEPT</v>
      </c>
      <c r="C60" s="191">
        <f>+'[10]BULLETIN'!C$375</f>
        <v>2942</v>
      </c>
      <c r="D60" s="191">
        <f>+'[10]BULLETIN'!D$375</f>
        <v>-1638</v>
      </c>
      <c r="E60" s="191">
        <f>+'[10]BULLETIN'!E$375</f>
        <v>0</v>
      </c>
      <c r="F60" s="191">
        <f>+'[10]BULLETIN'!F$375</f>
        <v>0</v>
      </c>
      <c r="G60" s="191">
        <f>+'[10]BULLETIN'!G$375</f>
        <v>0</v>
      </c>
      <c r="H60" s="191">
        <f>+'[10]BULLETIN'!H$375</f>
        <v>0</v>
      </c>
      <c r="I60" s="191">
        <f>+'[10]BULLETIN'!I$375</f>
        <v>0</v>
      </c>
      <c r="J60" s="191">
        <f>+'[10]BULLETIN'!J$375</f>
        <v>0</v>
      </c>
      <c r="K60" s="191">
        <f>+'[10]BULLETIN'!K$375</f>
        <v>4338</v>
      </c>
      <c r="L60" s="191">
        <f>+'[10]BULLETIN'!L$375</f>
        <v>0</v>
      </c>
      <c r="M60" s="191">
        <f>+'[10]BULLETIN'!M$375</f>
        <v>66301</v>
      </c>
      <c r="N60" s="190">
        <f>+'[10]BULLETIN'!N$375</f>
        <v>6487</v>
      </c>
      <c r="Q60" s="194"/>
    </row>
    <row r="61" spans="1:17" ht="15" customHeight="1">
      <c r="A61" s="30"/>
      <c r="B61" s="31" t="str">
        <f>+'[10]BULLETIN'!A$29</f>
        <v>DEC</v>
      </c>
      <c r="C61" s="191">
        <f>+'[10]BULLETIN'!C$378</f>
        <v>3543</v>
      </c>
      <c r="D61" s="191">
        <f>+'[10]BULLETIN'!D$378</f>
        <v>-2421</v>
      </c>
      <c r="E61" s="191">
        <f>+'[10]BULLETIN'!E$378</f>
        <v>0</v>
      </c>
      <c r="F61" s="191">
        <f>+'[10]BULLETIN'!F$378</f>
        <v>0</v>
      </c>
      <c r="G61" s="191">
        <f>+'[10]BULLETIN'!G$378</f>
        <v>0</v>
      </c>
      <c r="H61" s="191">
        <f>+'[10]BULLETIN'!H$378</f>
        <v>0</v>
      </c>
      <c r="I61" s="191">
        <f>+'[10]BULLETIN'!I$378</f>
        <v>0</v>
      </c>
      <c r="J61" s="191">
        <f>+'[10]BULLETIN'!J$378</f>
        <v>0</v>
      </c>
      <c r="K61" s="191">
        <f>+'[10]BULLETIN'!K$378</f>
        <v>7591</v>
      </c>
      <c r="L61" s="191">
        <f>+'[10]BULLETIN'!L$378</f>
        <v>0</v>
      </c>
      <c r="M61" s="191">
        <f>+'[10]BULLETIN'!M$378</f>
        <v>66457</v>
      </c>
      <c r="N61" s="190">
        <f>+'[10]BULLETIN'!N$378</f>
        <v>76</v>
      </c>
      <c r="Q61" s="194"/>
    </row>
    <row r="62" spans="1:17" ht="15" customHeight="1">
      <c r="A62" s="30"/>
      <c r="B62" s="3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0"/>
      <c r="Q62" s="194"/>
    </row>
    <row r="63" spans="1:17" ht="15" customHeight="1">
      <c r="A63" s="216">
        <f>+'[9]BULLETIN'!$B$18</f>
        <v>2023</v>
      </c>
      <c r="B63" s="217" t="str">
        <f>+'[9]BULLETIN'!A$18</f>
        <v>JAN</v>
      </c>
      <c r="C63" s="191">
        <f>+'[9]BULLETIN'!C$367</f>
        <v>3653</v>
      </c>
      <c r="D63" s="191">
        <f>+'[9]BULLETIN'!D$367</f>
        <v>-982</v>
      </c>
      <c r="E63" s="191">
        <f>+'[9]BULLETIN'!E$367</f>
        <v>0</v>
      </c>
      <c r="F63" s="191">
        <f>+'[9]BULLETIN'!F$367</f>
        <v>0</v>
      </c>
      <c r="G63" s="191">
        <f>+'[9]BULLETIN'!G$367</f>
        <v>0</v>
      </c>
      <c r="H63" s="191">
        <f>+'[9]BULLETIN'!H$367</f>
        <v>0</v>
      </c>
      <c r="I63" s="191">
        <f>+'[9]BULLETIN'!I$367</f>
        <v>0</v>
      </c>
      <c r="J63" s="191">
        <f>+'[9]BULLETIN'!J$367</f>
        <v>0</v>
      </c>
      <c r="K63" s="191">
        <f>+'[9]BULLETIN'!K$367</f>
        <v>9133</v>
      </c>
      <c r="L63" s="191">
        <f>+'[9]BULLETIN'!L$367</f>
        <v>0</v>
      </c>
      <c r="M63" s="191">
        <f>+'[9]BULLETIN'!M$367</f>
        <v>68271</v>
      </c>
      <c r="N63" s="190">
        <f>+'[9]BULLETIN'!N$367</f>
        <v>-8868</v>
      </c>
      <c r="P63" s="206">
        <f>+C63+D63+G63+J63+K63+L63+M63+N63</f>
        <v>71207</v>
      </c>
      <c r="Q63" s="194"/>
    </row>
    <row r="64" spans="1:17" ht="15" customHeight="1">
      <c r="A64" s="30"/>
      <c r="B64" s="217" t="str">
        <f>+'[9]BULLETIN'!A$19</f>
        <v>FEV</v>
      </c>
      <c r="C64" s="191">
        <f>+'[9]BULLETIN'!C$368</f>
        <v>3514</v>
      </c>
      <c r="D64" s="191">
        <f>+'[9]BULLETIN'!D$368</f>
        <v>-1288</v>
      </c>
      <c r="E64" s="191">
        <f>+'[9]BULLETIN'!E$368</f>
        <v>0</v>
      </c>
      <c r="F64" s="191">
        <f>+'[9]BULLETIN'!F$368</f>
        <v>0</v>
      </c>
      <c r="G64" s="191">
        <f>+'[9]BULLETIN'!G$368</f>
        <v>0</v>
      </c>
      <c r="H64" s="191">
        <f>+'[9]BULLETIN'!H$368</f>
        <v>0</v>
      </c>
      <c r="I64" s="191">
        <f>+'[9]BULLETIN'!I$368</f>
        <v>0</v>
      </c>
      <c r="J64" s="191">
        <f>+'[9]BULLETIN'!J$368</f>
        <v>0</v>
      </c>
      <c r="K64" s="191">
        <f>+'[9]BULLETIN'!K$368</f>
        <v>10113</v>
      </c>
      <c r="L64" s="191">
        <f>+'[9]BULLETIN'!L$368</f>
        <v>0</v>
      </c>
      <c r="M64" s="191">
        <f>+'[9]BULLETIN'!M$368</f>
        <v>11328</v>
      </c>
      <c r="N64" s="190">
        <f>+'[9]BULLETIN'!N$368</f>
        <v>141084</v>
      </c>
      <c r="P64" s="206">
        <f aca="true" t="shared" si="1" ref="P64:P74">+C64+D64+G64+J64+K64+L64+M64+N64</f>
        <v>164751</v>
      </c>
      <c r="Q64" s="194"/>
    </row>
    <row r="65" spans="1:17" ht="15" customHeight="1">
      <c r="A65" s="30"/>
      <c r="B65" s="217">
        <f>+'[9]BULLETIN'!A$20</f>
        <v>0</v>
      </c>
      <c r="C65" s="191">
        <f>+'[9]BULLETIN'!C$369</f>
        <v>0</v>
      </c>
      <c r="D65" s="191">
        <f>+'[9]BULLETIN'!D$369</f>
        <v>0</v>
      </c>
      <c r="E65" s="191">
        <f>+'[9]BULLETIN'!E$369</f>
        <v>0</v>
      </c>
      <c r="F65" s="191">
        <f>+'[9]BULLETIN'!F$369</f>
        <v>0</v>
      </c>
      <c r="G65" s="191">
        <f>+'[9]BULLETIN'!G$369</f>
        <v>0</v>
      </c>
      <c r="H65" s="191">
        <f>+'[9]BULLETIN'!H$369</f>
        <v>0</v>
      </c>
      <c r="I65" s="191">
        <f>+'[9]BULLETIN'!I$369</f>
        <v>0</v>
      </c>
      <c r="J65" s="191">
        <f>+'[9]BULLETIN'!J$369</f>
        <v>0</v>
      </c>
      <c r="K65" s="191">
        <f>+'[9]BULLETIN'!K$369</f>
        <v>0</v>
      </c>
      <c r="L65" s="191">
        <f>+'[9]BULLETIN'!L$369</f>
        <v>0</v>
      </c>
      <c r="M65" s="191">
        <f>+'[9]BULLETIN'!M$369</f>
        <v>0</v>
      </c>
      <c r="N65" s="190">
        <f>+'[9]BULLETIN'!N$369</f>
        <v>0</v>
      </c>
      <c r="P65" s="206">
        <f t="shared" si="1"/>
        <v>0</v>
      </c>
      <c r="Q65" s="194"/>
    </row>
    <row r="66" spans="1:17" ht="15" customHeight="1">
      <c r="A66" s="30"/>
      <c r="B66" s="217">
        <f>+'[9]BULLETIN'!A$21</f>
        <v>0</v>
      </c>
      <c r="C66" s="191">
        <f>+'[9]BULLETIN'!C$370</f>
        <v>0</v>
      </c>
      <c r="D66" s="191">
        <f>+'[9]BULLETIN'!D$370</f>
        <v>0</v>
      </c>
      <c r="E66" s="191">
        <f>+'[9]BULLETIN'!E$370</f>
        <v>0</v>
      </c>
      <c r="F66" s="191">
        <f>+'[9]BULLETIN'!F$370</f>
        <v>0</v>
      </c>
      <c r="G66" s="191">
        <f>+'[9]BULLETIN'!G$370</f>
        <v>0</v>
      </c>
      <c r="H66" s="191">
        <f>+'[9]BULLETIN'!H$370</f>
        <v>0</v>
      </c>
      <c r="I66" s="191">
        <f>+'[9]BULLETIN'!I$370</f>
        <v>0</v>
      </c>
      <c r="J66" s="191">
        <f>+'[9]BULLETIN'!J$370</f>
        <v>0</v>
      </c>
      <c r="K66" s="191">
        <f>+'[9]BULLETIN'!K$370</f>
        <v>0</v>
      </c>
      <c r="L66" s="191">
        <f>+'[9]BULLETIN'!L$370</f>
        <v>0</v>
      </c>
      <c r="M66" s="191">
        <f>+'[9]BULLETIN'!M$370</f>
        <v>0</v>
      </c>
      <c r="N66" s="190">
        <f>+'[9]BULLETIN'!N$370</f>
        <v>0</v>
      </c>
      <c r="P66" s="206">
        <f t="shared" si="1"/>
        <v>0</v>
      </c>
      <c r="Q66" s="194"/>
    </row>
    <row r="67" spans="1:17" ht="15" customHeight="1">
      <c r="A67" s="30"/>
      <c r="B67" s="217">
        <f>+'[9]BULLETIN'!A$22</f>
        <v>0</v>
      </c>
      <c r="C67" s="191">
        <f>+'[9]BULLETIN'!C$371</f>
        <v>0</v>
      </c>
      <c r="D67" s="191">
        <f>+'[9]BULLETIN'!D$371</f>
        <v>0</v>
      </c>
      <c r="E67" s="191">
        <f>+'[9]BULLETIN'!E$371</f>
        <v>0</v>
      </c>
      <c r="F67" s="191">
        <f>+'[9]BULLETIN'!F$371</f>
        <v>0</v>
      </c>
      <c r="G67" s="191">
        <f>+'[9]BULLETIN'!G$371</f>
        <v>0</v>
      </c>
      <c r="H67" s="191">
        <f>+'[9]BULLETIN'!H$371</f>
        <v>0</v>
      </c>
      <c r="I67" s="191">
        <f>+'[9]BULLETIN'!I$371</f>
        <v>0</v>
      </c>
      <c r="J67" s="191">
        <f>+'[9]BULLETIN'!J$371</f>
        <v>0</v>
      </c>
      <c r="K67" s="191">
        <f>+'[9]BULLETIN'!K$371</f>
        <v>0</v>
      </c>
      <c r="L67" s="191">
        <f>+'[9]BULLETIN'!L$371</f>
        <v>0</v>
      </c>
      <c r="M67" s="191">
        <f>+'[9]BULLETIN'!M$371</f>
        <v>0</v>
      </c>
      <c r="N67" s="190">
        <f>+'[9]BULLETIN'!N$371</f>
        <v>0</v>
      </c>
      <c r="P67" s="206">
        <f t="shared" si="1"/>
        <v>0</v>
      </c>
      <c r="Q67" s="194"/>
    </row>
    <row r="68" spans="1:17" ht="15" customHeight="1">
      <c r="A68" s="30"/>
      <c r="B68" s="217">
        <f>+'[9]BULLETIN'!A$23</f>
        <v>0</v>
      </c>
      <c r="C68" s="191">
        <f>+'[9]BULLETIN'!C$372</f>
        <v>0</v>
      </c>
      <c r="D68" s="191">
        <f>+'[9]BULLETIN'!D$372</f>
        <v>0</v>
      </c>
      <c r="E68" s="191">
        <f>+'[9]BULLETIN'!E$372</f>
        <v>0</v>
      </c>
      <c r="F68" s="191">
        <f>+'[9]BULLETIN'!F$372</f>
        <v>0</v>
      </c>
      <c r="G68" s="191">
        <f>+'[9]BULLETIN'!G$372</f>
        <v>0</v>
      </c>
      <c r="H68" s="191">
        <f>+'[9]BULLETIN'!H$372</f>
        <v>0</v>
      </c>
      <c r="I68" s="191">
        <f>+'[9]BULLETIN'!I$372</f>
        <v>0</v>
      </c>
      <c r="J68" s="191">
        <f>+'[9]BULLETIN'!J$372</f>
        <v>0</v>
      </c>
      <c r="K68" s="191">
        <f>+'[9]BULLETIN'!K$372</f>
        <v>0</v>
      </c>
      <c r="L68" s="191">
        <f>+'[9]BULLETIN'!L$372</f>
        <v>0</v>
      </c>
      <c r="M68" s="191">
        <f>+'[9]BULLETIN'!M$372</f>
        <v>0</v>
      </c>
      <c r="N68" s="190">
        <f>+'[9]BULLETIN'!N$372</f>
        <v>0</v>
      </c>
      <c r="P68" s="206">
        <f t="shared" si="1"/>
        <v>0</v>
      </c>
      <c r="Q68" s="194"/>
    </row>
    <row r="69" spans="1:17" ht="15" customHeight="1">
      <c r="A69" s="30"/>
      <c r="B69" s="217">
        <f>+'[9]BULLETIN'!A$24</f>
        <v>0</v>
      </c>
      <c r="C69" s="191">
        <f>+'[9]BULLETIN'!C$373</f>
        <v>0</v>
      </c>
      <c r="D69" s="191">
        <f>+'[9]BULLETIN'!D$373</f>
        <v>0</v>
      </c>
      <c r="E69" s="191">
        <f>+'[9]BULLETIN'!E$373</f>
        <v>0</v>
      </c>
      <c r="F69" s="191">
        <f>+'[9]BULLETIN'!F$373</f>
        <v>0</v>
      </c>
      <c r="G69" s="191">
        <f>+'[9]BULLETIN'!G$373</f>
        <v>0</v>
      </c>
      <c r="H69" s="191">
        <f>+'[9]BULLETIN'!H$373</f>
        <v>0</v>
      </c>
      <c r="I69" s="191">
        <f>+'[9]BULLETIN'!I$373</f>
        <v>0</v>
      </c>
      <c r="J69" s="191">
        <f>+'[9]BULLETIN'!J$373</f>
        <v>0</v>
      </c>
      <c r="K69" s="191">
        <f>+'[9]BULLETIN'!K$373</f>
        <v>0</v>
      </c>
      <c r="L69" s="191">
        <f>+'[9]BULLETIN'!L$373</f>
        <v>0</v>
      </c>
      <c r="M69" s="191">
        <f>+'[9]BULLETIN'!M$373</f>
        <v>0</v>
      </c>
      <c r="N69" s="190">
        <f>+'[9]BULLETIN'!N$373</f>
        <v>0</v>
      </c>
      <c r="P69" s="206">
        <f t="shared" si="1"/>
        <v>0</v>
      </c>
      <c r="Q69" s="194"/>
    </row>
    <row r="70" spans="1:17" ht="15" customHeight="1">
      <c r="A70" s="30"/>
      <c r="B70" s="217">
        <f>+'[9]BULLETIN'!A$25</f>
        <v>0</v>
      </c>
      <c r="C70" s="191">
        <f>+'[9]BULLETIN'!C$374</f>
        <v>0</v>
      </c>
      <c r="D70" s="191">
        <f>+'[9]BULLETIN'!D$374</f>
        <v>0</v>
      </c>
      <c r="E70" s="191">
        <f>+'[9]BULLETIN'!E$374</f>
        <v>0</v>
      </c>
      <c r="F70" s="191">
        <f>+'[9]BULLETIN'!F$374</f>
        <v>0</v>
      </c>
      <c r="G70" s="191">
        <f>+'[9]BULLETIN'!G$374</f>
        <v>0</v>
      </c>
      <c r="H70" s="191">
        <f>+'[9]BULLETIN'!H$374</f>
        <v>0</v>
      </c>
      <c r="I70" s="191">
        <f>+'[9]BULLETIN'!I$374</f>
        <v>0</v>
      </c>
      <c r="J70" s="191">
        <f>+'[9]BULLETIN'!J$374</f>
        <v>0</v>
      </c>
      <c r="K70" s="191">
        <f>+'[9]BULLETIN'!K$374</f>
        <v>0</v>
      </c>
      <c r="L70" s="191">
        <f>+'[9]BULLETIN'!L$374</f>
        <v>0</v>
      </c>
      <c r="M70" s="191">
        <f>+'[9]BULLETIN'!M$374</f>
        <v>0</v>
      </c>
      <c r="N70" s="190">
        <f>+'[9]BULLETIN'!N$374</f>
        <v>0</v>
      </c>
      <c r="P70" s="206">
        <f t="shared" si="1"/>
        <v>0</v>
      </c>
      <c r="Q70" s="194"/>
    </row>
    <row r="71" spans="1:17" ht="15" customHeight="1">
      <c r="A71" s="30"/>
      <c r="B71" s="217">
        <f>+'[9]BULLETIN'!A$26</f>
        <v>0</v>
      </c>
      <c r="C71" s="191">
        <f>+'[9]BULLETIN'!C$375</f>
        <v>0</v>
      </c>
      <c r="D71" s="191">
        <f>+'[9]BULLETIN'!D$375</f>
        <v>0</v>
      </c>
      <c r="E71" s="191">
        <f>+'[9]BULLETIN'!E$375</f>
        <v>0</v>
      </c>
      <c r="F71" s="191">
        <f>+'[9]BULLETIN'!F$375</f>
        <v>0</v>
      </c>
      <c r="G71" s="191">
        <f>+'[9]BULLETIN'!G$375</f>
        <v>0</v>
      </c>
      <c r="H71" s="191">
        <f>+'[9]BULLETIN'!H$375</f>
        <v>0</v>
      </c>
      <c r="I71" s="191">
        <f>+'[9]BULLETIN'!I$375</f>
        <v>0</v>
      </c>
      <c r="J71" s="191">
        <f>+'[9]BULLETIN'!J$375</f>
        <v>0</v>
      </c>
      <c r="K71" s="191">
        <f>+'[9]BULLETIN'!K$375</f>
        <v>0</v>
      </c>
      <c r="L71" s="191">
        <f>+'[9]BULLETIN'!L$375</f>
        <v>0</v>
      </c>
      <c r="M71" s="191">
        <f>+'[9]BULLETIN'!M$375</f>
        <v>0</v>
      </c>
      <c r="N71" s="190">
        <f>+'[9]BULLETIN'!N$375</f>
        <v>0</v>
      </c>
      <c r="O71" s="209"/>
      <c r="P71" s="197">
        <f t="shared" si="1"/>
        <v>0</v>
      </c>
      <c r="Q71" s="194"/>
    </row>
    <row r="72" spans="1:16" ht="15" customHeight="1">
      <c r="A72" s="30"/>
      <c r="B72" s="217">
        <f>+'[9]BULLETIN'!A$27</f>
        <v>0</v>
      </c>
      <c r="C72" s="191">
        <f>+'[9]BULLETIN'!C$376</f>
        <v>0</v>
      </c>
      <c r="D72" s="191">
        <f>+'[9]BULLETIN'!D$376</f>
        <v>0</v>
      </c>
      <c r="E72" s="191">
        <f>+'[9]BULLETIN'!E$376</f>
        <v>0</v>
      </c>
      <c r="F72" s="191">
        <f>+'[9]BULLETIN'!F$376</f>
        <v>0</v>
      </c>
      <c r="G72" s="191">
        <f>+'[9]BULLETIN'!G$376</f>
        <v>0</v>
      </c>
      <c r="H72" s="191">
        <f>+'[9]BULLETIN'!H$376</f>
        <v>0</v>
      </c>
      <c r="I72" s="191">
        <f>+'[9]BULLETIN'!I$376</f>
        <v>0</v>
      </c>
      <c r="J72" s="191">
        <f>+'[9]BULLETIN'!J$376</f>
        <v>0</v>
      </c>
      <c r="K72" s="191">
        <f>+'[9]BULLETIN'!K$376</f>
        <v>0</v>
      </c>
      <c r="L72" s="191">
        <f>+'[9]BULLETIN'!L$376</f>
        <v>0</v>
      </c>
      <c r="M72" s="191">
        <f>+'[9]BULLETIN'!M$376</f>
        <v>0</v>
      </c>
      <c r="N72" s="190">
        <f>+'[9]BULLETIN'!N$376</f>
        <v>0</v>
      </c>
      <c r="P72" s="206">
        <f t="shared" si="1"/>
        <v>0</v>
      </c>
    </row>
    <row r="73" spans="1:16" ht="15" customHeight="1">
      <c r="A73" s="30"/>
      <c r="B73" s="217">
        <f>+'[9]BULLETIN'!A$28</f>
        <v>0</v>
      </c>
      <c r="C73" s="191">
        <f>+'[9]BULLETIN'!C$377</f>
        <v>0</v>
      </c>
      <c r="D73" s="191">
        <f>+'[9]BULLETIN'!D$377</f>
        <v>0</v>
      </c>
      <c r="E73" s="191">
        <f>+'[9]BULLETIN'!E$377</f>
        <v>0</v>
      </c>
      <c r="F73" s="191">
        <f>+'[9]BULLETIN'!F$377</f>
        <v>0</v>
      </c>
      <c r="G73" s="191">
        <f>+'[9]BULLETIN'!G$377</f>
        <v>0</v>
      </c>
      <c r="H73" s="191">
        <f>+'[9]BULLETIN'!H$377</f>
        <v>0</v>
      </c>
      <c r="I73" s="191">
        <f>+'[9]BULLETIN'!I$377</f>
        <v>0</v>
      </c>
      <c r="J73" s="191">
        <f>+'[9]BULLETIN'!J$377</f>
        <v>0</v>
      </c>
      <c r="K73" s="191">
        <f>+'[9]BULLETIN'!K$377</f>
        <v>0</v>
      </c>
      <c r="L73" s="191">
        <f>+'[9]BULLETIN'!L$377</f>
        <v>0</v>
      </c>
      <c r="M73" s="191">
        <f>+'[9]BULLETIN'!M$377</f>
        <v>0</v>
      </c>
      <c r="N73" s="190">
        <f>+'[9]BULLETIN'!N$377</f>
        <v>0</v>
      </c>
      <c r="P73" s="206">
        <f t="shared" si="1"/>
        <v>0</v>
      </c>
    </row>
    <row r="74" spans="1:16" ht="15" customHeight="1">
      <c r="A74" s="30"/>
      <c r="B74" s="217">
        <f>+'[9]BULLETIN'!A$29</f>
        <v>0</v>
      </c>
      <c r="C74" s="191">
        <f>+'[9]BULLETIN'!C$378</f>
        <v>0</v>
      </c>
      <c r="D74" s="191">
        <f>+'[9]BULLETIN'!D$378</f>
        <v>0</v>
      </c>
      <c r="E74" s="191">
        <f>+'[9]BULLETIN'!E$378</f>
        <v>0</v>
      </c>
      <c r="F74" s="191">
        <f>+'[9]BULLETIN'!F$378</f>
        <v>0</v>
      </c>
      <c r="G74" s="191">
        <f>+'[9]BULLETIN'!G$378</f>
        <v>0</v>
      </c>
      <c r="H74" s="191">
        <f>+'[9]BULLETIN'!H$378</f>
        <v>0</v>
      </c>
      <c r="I74" s="191">
        <f>+'[9]BULLETIN'!I$378</f>
        <v>0</v>
      </c>
      <c r="J74" s="191">
        <f>+'[9]BULLETIN'!J$378</f>
        <v>0</v>
      </c>
      <c r="K74" s="191">
        <f>+'[9]BULLETIN'!K$378</f>
        <v>0</v>
      </c>
      <c r="L74" s="191">
        <f>+'[9]BULLETIN'!L$378</f>
        <v>0</v>
      </c>
      <c r="M74" s="191">
        <f>+'[9]BULLETIN'!M$378</f>
        <v>0</v>
      </c>
      <c r="N74" s="190">
        <f>+'[9]BULLETIN'!N$378</f>
        <v>0</v>
      </c>
      <c r="P74" s="206">
        <f t="shared" si="1"/>
        <v>0</v>
      </c>
    </row>
    <row r="75" spans="1:14" ht="15" customHeight="1" thickBot="1">
      <c r="A75" s="88"/>
      <c r="B75" s="89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3:14" s="151" customFormat="1" ht="12.75"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</row>
  </sheetData>
  <sheetProtection/>
  <mergeCells count="13">
    <mergeCell ref="M4:M5"/>
    <mergeCell ref="N4:N5"/>
    <mergeCell ref="L40:L41"/>
    <mergeCell ref="M40:M41"/>
    <mergeCell ref="N40:N41"/>
    <mergeCell ref="A4:B5"/>
    <mergeCell ref="C4:C5"/>
    <mergeCell ref="A40:B41"/>
    <mergeCell ref="C40:C41"/>
    <mergeCell ref="D40:D41"/>
    <mergeCell ref="K40:K41"/>
    <mergeCell ref="D4:D5"/>
    <mergeCell ref="E4:E5"/>
  </mergeCells>
  <printOptions/>
  <pageMargins left="1.1811023622047245" right="0.2755905511811024" top="0.8661417322834646" bottom="1.141732283464567" header="0.5118110236220472" footer="0.196850393700787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D.E</dc:creator>
  <cp:keywords/>
  <dc:description/>
  <cp:lastModifiedBy>HP</cp:lastModifiedBy>
  <cp:lastPrinted>2008-08-08T10:35:36Z</cp:lastPrinted>
  <dcterms:created xsi:type="dcterms:W3CDTF">1999-04-30T06:10:42Z</dcterms:created>
  <dcterms:modified xsi:type="dcterms:W3CDTF">2023-04-13T13:00:59Z</dcterms:modified>
  <cp:category/>
  <cp:version/>
  <cp:contentType/>
  <cp:contentStatus/>
</cp:coreProperties>
</file>