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INJEC ET PONCT JUIN 2018 A ... " sheetId="2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JUIN 2018 A ... '!$CS$3:$DC$19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24" i="2" l="1"/>
  <c r="CS25" i="2"/>
  <c r="CT25" i="2"/>
  <c r="CU25" i="2"/>
  <c r="CV25" i="2"/>
  <c r="DC25" i="2" s="1"/>
  <c r="CW25" i="2"/>
  <c r="CX25" i="2"/>
  <c r="CY25" i="2"/>
  <c r="CZ25" i="2"/>
  <c r="DA25" i="2"/>
  <c r="DB25" i="2"/>
  <c r="DD25" i="2"/>
  <c r="DE25" i="2"/>
  <c r="DF25" i="2"/>
  <c r="DG25" i="2"/>
  <c r="BK25" i="2"/>
  <c r="O25" i="2"/>
  <c r="CS24" i="2" l="1"/>
  <c r="CU24" i="2"/>
  <c r="CV24" i="2"/>
  <c r="CW24" i="2"/>
  <c r="CX24" i="2"/>
  <c r="CY24" i="2"/>
  <c r="CZ24" i="2"/>
  <c r="DA24" i="2"/>
  <c r="DB24" i="2"/>
  <c r="DD24" i="2"/>
  <c r="DE24" i="2"/>
  <c r="DF24" i="2"/>
  <c r="DG24" i="2"/>
  <c r="CS23" i="2"/>
  <c r="BK24" i="2"/>
  <c r="AU24" i="2"/>
  <c r="O23" i="2"/>
  <c r="O24" i="2"/>
  <c r="DC24" i="2" l="1"/>
  <c r="CT23" i="2" l="1"/>
  <c r="CU23" i="2"/>
  <c r="CV23" i="2"/>
  <c r="CW23" i="2"/>
  <c r="CX23" i="2"/>
  <c r="CY23" i="2"/>
  <c r="CZ23" i="2"/>
  <c r="DA23" i="2"/>
  <c r="DB23" i="2"/>
  <c r="DD23" i="2"/>
  <c r="DE23" i="2"/>
  <c r="DF23" i="2"/>
  <c r="DG23" i="2"/>
  <c r="BM23" i="2"/>
  <c r="BG23" i="2"/>
  <c r="BK23" i="2"/>
  <c r="AU23" i="2"/>
  <c r="AG22" i="2"/>
  <c r="Q23" i="2"/>
  <c r="AG23" i="2" s="1"/>
  <c r="A23" i="2"/>
  <c r="DC23" i="2" l="1"/>
  <c r="CT22" i="2" l="1"/>
  <c r="CU22" i="2"/>
  <c r="CV22" i="2"/>
  <c r="CW22" i="2"/>
  <c r="CX22" i="2"/>
  <c r="CY22" i="2"/>
  <c r="CZ22" i="2"/>
  <c r="DA22" i="2"/>
  <c r="DB22" i="2"/>
  <c r="DD22" i="2"/>
  <c r="DE22" i="2"/>
  <c r="DF22" i="2"/>
  <c r="DG22" i="2"/>
  <c r="BG22" i="2"/>
  <c r="BK22" i="2"/>
  <c r="AU22" i="2"/>
  <c r="O22" i="2"/>
  <c r="DC22" i="2" l="1"/>
  <c r="CT21" i="2"/>
  <c r="CU21" i="2"/>
  <c r="CV21" i="2"/>
  <c r="CW21" i="2"/>
  <c r="CX21" i="2"/>
  <c r="CY21" i="2"/>
  <c r="CZ21" i="2"/>
  <c r="DA21" i="2"/>
  <c r="DB21" i="2"/>
  <c r="DD21" i="2"/>
  <c r="DE21" i="2"/>
  <c r="DF21" i="2"/>
  <c r="CQ21" i="2"/>
  <c r="CA21" i="2"/>
  <c r="BG21" i="2"/>
  <c r="BK21" i="2"/>
  <c r="AU20" i="2"/>
  <c r="AU21" i="2"/>
  <c r="AG21" i="2"/>
  <c r="AW21" i="2" s="1"/>
  <c r="Q21" i="2"/>
  <c r="AE21" i="2"/>
  <c r="O21" i="2"/>
  <c r="DG21" i="2" s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AW22" i="2" l="1"/>
  <c r="BM21" i="2"/>
  <c r="CC21" i="2" s="1"/>
  <c r="CS21" i="2" s="1"/>
  <c r="DC21" i="2"/>
  <c r="BM22" i="2" l="1"/>
  <c r="CC22" i="2" s="1"/>
  <c r="CS22" i="2" s="1"/>
  <c r="AW23" i="2"/>
  <c r="CT20" i="2" l="1"/>
  <c r="CU20" i="2"/>
  <c r="CV20" i="2"/>
  <c r="CW20" i="2"/>
  <c r="CX20" i="2"/>
  <c r="CY20" i="2"/>
  <c r="CZ20" i="2"/>
  <c r="DA20" i="2"/>
  <c r="DB20" i="2"/>
  <c r="DD20" i="2"/>
  <c r="DE20" i="2"/>
  <c r="DF20" i="2"/>
  <c r="CQ20" i="2"/>
  <c r="CA20" i="2"/>
  <c r="BK20" i="2"/>
  <c r="DG20" i="2" s="1"/>
  <c r="BG20" i="2"/>
  <c r="AE20" i="2"/>
  <c r="DC20" i="2" l="1"/>
  <c r="AG10" i="2"/>
  <c r="AW10" i="2" s="1"/>
  <c r="BM10" i="2" s="1"/>
  <c r="CC10" i="2" s="1"/>
  <c r="CS10" i="2" s="1"/>
  <c r="AG14" i="2"/>
  <c r="AW14" i="2" s="1"/>
  <c r="BM14" i="2" s="1"/>
  <c r="CC14" i="2" s="1"/>
  <c r="CS14" i="2" s="1"/>
  <c r="AG18" i="2"/>
  <c r="AW18" i="2" s="1"/>
  <c r="BM18" i="2" s="1"/>
  <c r="CC18" i="2" s="1"/>
  <c r="CS18" i="2" s="1"/>
  <c r="Q7" i="2"/>
  <c r="AG7" i="2" s="1"/>
  <c r="AW7" i="2" s="1"/>
  <c r="BM7" i="2" s="1"/>
  <c r="CC7" i="2" s="1"/>
  <c r="CS7" i="2" s="1"/>
  <c r="Q8" i="2"/>
  <c r="AG8" i="2" s="1"/>
  <c r="AW8" i="2" s="1"/>
  <c r="BM8" i="2" s="1"/>
  <c r="CC8" i="2" s="1"/>
  <c r="CS8" i="2" s="1"/>
  <c r="Q9" i="2"/>
  <c r="AG9" i="2" s="1"/>
  <c r="AW9" i="2" s="1"/>
  <c r="BM9" i="2" s="1"/>
  <c r="CC9" i="2" s="1"/>
  <c r="CS9" i="2" s="1"/>
  <c r="Q10" i="2"/>
  <c r="Q11" i="2"/>
  <c r="AG11" i="2" s="1"/>
  <c r="AW11" i="2" s="1"/>
  <c r="BM11" i="2" s="1"/>
  <c r="CC11" i="2" s="1"/>
  <c r="CS11" i="2" s="1"/>
  <c r="Q12" i="2"/>
  <c r="AG12" i="2" s="1"/>
  <c r="AW12" i="2" s="1"/>
  <c r="BM12" i="2" s="1"/>
  <c r="CC12" i="2" s="1"/>
  <c r="CS12" i="2" s="1"/>
  <c r="Q13" i="2"/>
  <c r="AG13" i="2" s="1"/>
  <c r="AW13" i="2" s="1"/>
  <c r="BM13" i="2" s="1"/>
  <c r="CC13" i="2" s="1"/>
  <c r="CS13" i="2" s="1"/>
  <c r="Q14" i="2"/>
  <c r="Q15" i="2"/>
  <c r="AG15" i="2" s="1"/>
  <c r="AW15" i="2" s="1"/>
  <c r="BM15" i="2" s="1"/>
  <c r="CC15" i="2" s="1"/>
  <c r="CS15" i="2" s="1"/>
  <c r="Q16" i="2"/>
  <c r="AG16" i="2" s="1"/>
  <c r="AW16" i="2" s="1"/>
  <c r="BM16" i="2" s="1"/>
  <c r="CC16" i="2" s="1"/>
  <c r="CS16" i="2" s="1"/>
  <c r="Q17" i="2"/>
  <c r="AG17" i="2" s="1"/>
  <c r="AW17" i="2" s="1"/>
  <c r="BM17" i="2" s="1"/>
  <c r="CC17" i="2" s="1"/>
  <c r="CS17" i="2" s="1"/>
  <c r="Q18" i="2"/>
  <c r="Q19" i="2"/>
  <c r="AG19" i="2" s="1"/>
  <c r="AW19" i="2" s="1"/>
  <c r="BM19" i="2" s="1"/>
  <c r="CC19" i="2" s="1"/>
  <c r="CS19" i="2" s="1"/>
  <c r="Q20" i="2"/>
  <c r="AG20" i="2" s="1"/>
  <c r="AW20" i="2" s="1"/>
  <c r="BM20" i="2" s="1"/>
  <c r="CC20" i="2" s="1"/>
  <c r="CS20" i="2" s="1"/>
  <c r="Q6" i="2"/>
  <c r="AG6" i="2" s="1"/>
  <c r="AW6" i="2" s="1"/>
  <c r="BM6" i="2" s="1"/>
  <c r="CC6" i="2" s="1"/>
  <c r="CS6" i="2" s="1"/>
  <c r="DE6" i="2" l="1"/>
  <c r="DF6" i="2"/>
  <c r="DE7" i="2"/>
  <c r="DF7" i="2"/>
  <c r="DE8" i="2"/>
  <c r="DF8" i="2"/>
  <c r="DE9" i="2"/>
  <c r="DF9" i="2"/>
  <c r="DE10" i="2"/>
  <c r="DF10" i="2"/>
  <c r="DE11" i="2"/>
  <c r="DF11" i="2"/>
  <c r="DE12" i="2"/>
  <c r="DF12" i="2"/>
  <c r="DE13" i="2"/>
  <c r="DF13" i="2"/>
  <c r="DE14" i="2"/>
  <c r="DF14" i="2"/>
  <c r="DE15" i="2"/>
  <c r="DF15" i="2"/>
  <c r="DE16" i="2"/>
  <c r="DF16" i="2"/>
  <c r="DE17" i="2"/>
  <c r="DF17" i="2"/>
  <c r="DE18" i="2"/>
  <c r="DF18" i="2"/>
  <c r="DE19" i="2"/>
  <c r="DF19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6" i="2"/>
  <c r="CQ19" i="2"/>
  <c r="CQ18" i="2"/>
  <c r="CQ17" i="2"/>
  <c r="CQ16" i="2"/>
  <c r="CQ15" i="2"/>
  <c r="CQ14" i="2"/>
  <c r="CQ13" i="2"/>
  <c r="CQ12" i="2"/>
  <c r="CQ11" i="2"/>
  <c r="CQ10" i="2"/>
  <c r="CQ9" i="2"/>
  <c r="CQ8" i="2"/>
  <c r="CQ7" i="2"/>
  <c r="CQ6" i="2"/>
  <c r="CA19" i="2"/>
  <c r="CA18" i="2"/>
  <c r="CA17" i="2"/>
  <c r="CA16" i="2"/>
  <c r="CA15" i="2"/>
  <c r="CA14" i="2"/>
  <c r="CA13" i="2"/>
  <c r="CA12" i="2"/>
  <c r="CA11" i="2"/>
  <c r="CA10" i="2"/>
  <c r="CA9" i="2"/>
  <c r="CA8" i="2"/>
  <c r="CA7" i="2"/>
  <c r="CA6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DG7" i="2" s="1"/>
  <c r="BK6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DG6" i="2" s="1"/>
  <c r="AE19" i="2"/>
  <c r="AE18" i="2"/>
  <c r="AE17" i="2"/>
  <c r="AE16" i="2"/>
  <c r="AE15" i="2"/>
  <c r="DG15" i="2" s="1"/>
  <c r="AE14" i="2"/>
  <c r="AE13" i="2"/>
  <c r="AE12" i="2"/>
  <c r="DG12" i="2" s="1"/>
  <c r="AE11" i="2"/>
  <c r="AE10" i="2"/>
  <c r="AE9" i="2"/>
  <c r="AE8" i="2"/>
  <c r="AE7" i="2"/>
  <c r="AE6" i="2"/>
  <c r="DG8" i="2"/>
  <c r="DG11" i="2"/>
  <c r="DG16" i="2"/>
  <c r="DG19" i="2"/>
  <c r="DG17" i="2" l="1"/>
  <c r="DG9" i="2"/>
  <c r="DG13" i="2"/>
  <c r="DG10" i="2"/>
  <c r="DG14" i="2"/>
  <c r="DG18" i="2"/>
  <c r="DA6" i="2"/>
  <c r="DB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6" i="2"/>
  <c r="CT7" i="2" l="1"/>
  <c r="CU7" i="2"/>
  <c r="CV7" i="2"/>
  <c r="CW7" i="2"/>
  <c r="CX7" i="2"/>
  <c r="CY7" i="2"/>
  <c r="CZ7" i="2"/>
  <c r="DA7" i="2"/>
  <c r="DB7" i="2"/>
  <c r="CT8" i="2"/>
  <c r="CU8" i="2"/>
  <c r="CV8" i="2"/>
  <c r="CW8" i="2"/>
  <c r="CX8" i="2"/>
  <c r="CY8" i="2"/>
  <c r="CZ8" i="2"/>
  <c r="DA8" i="2"/>
  <c r="DB8" i="2"/>
  <c r="CT9" i="2"/>
  <c r="CU9" i="2"/>
  <c r="CV9" i="2"/>
  <c r="CW9" i="2"/>
  <c r="CX9" i="2"/>
  <c r="CY9" i="2"/>
  <c r="CZ9" i="2"/>
  <c r="DA9" i="2"/>
  <c r="DB9" i="2"/>
  <c r="CT10" i="2"/>
  <c r="CU10" i="2"/>
  <c r="CV10" i="2"/>
  <c r="CW10" i="2"/>
  <c r="CX10" i="2"/>
  <c r="CY10" i="2"/>
  <c r="CZ10" i="2"/>
  <c r="DA10" i="2"/>
  <c r="DB10" i="2"/>
  <c r="CT11" i="2"/>
  <c r="CU11" i="2"/>
  <c r="CV11" i="2"/>
  <c r="CW11" i="2"/>
  <c r="CX11" i="2"/>
  <c r="CY11" i="2"/>
  <c r="CZ11" i="2"/>
  <c r="DA11" i="2"/>
  <c r="DB11" i="2"/>
  <c r="CT12" i="2"/>
  <c r="CU12" i="2"/>
  <c r="CV12" i="2"/>
  <c r="CW12" i="2"/>
  <c r="CX12" i="2"/>
  <c r="CY12" i="2"/>
  <c r="CZ12" i="2"/>
  <c r="DA12" i="2"/>
  <c r="DB12" i="2"/>
  <c r="CT13" i="2"/>
  <c r="CU13" i="2"/>
  <c r="CV13" i="2"/>
  <c r="CW13" i="2"/>
  <c r="CX13" i="2"/>
  <c r="CY13" i="2"/>
  <c r="CZ13" i="2"/>
  <c r="DA13" i="2"/>
  <c r="DB13" i="2"/>
  <c r="CT14" i="2"/>
  <c r="CU14" i="2"/>
  <c r="CV14" i="2"/>
  <c r="CW14" i="2"/>
  <c r="CX14" i="2"/>
  <c r="CY14" i="2"/>
  <c r="CZ14" i="2"/>
  <c r="DA14" i="2"/>
  <c r="DB14" i="2"/>
  <c r="CT15" i="2"/>
  <c r="CU15" i="2"/>
  <c r="CV15" i="2"/>
  <c r="CW15" i="2"/>
  <c r="CX15" i="2"/>
  <c r="CY15" i="2"/>
  <c r="CZ15" i="2"/>
  <c r="DA15" i="2"/>
  <c r="DB15" i="2"/>
  <c r="CT16" i="2"/>
  <c r="CU16" i="2"/>
  <c r="CV16" i="2"/>
  <c r="CW16" i="2"/>
  <c r="CX16" i="2"/>
  <c r="CY16" i="2"/>
  <c r="CZ16" i="2"/>
  <c r="DA16" i="2"/>
  <c r="DB16" i="2"/>
  <c r="CT17" i="2"/>
  <c r="CU17" i="2"/>
  <c r="CV17" i="2"/>
  <c r="CW17" i="2"/>
  <c r="CX17" i="2"/>
  <c r="CY17" i="2"/>
  <c r="CZ17" i="2"/>
  <c r="DA17" i="2"/>
  <c r="DB17" i="2"/>
  <c r="CT18" i="2"/>
  <c r="CU18" i="2"/>
  <c r="CV18" i="2"/>
  <c r="CW18" i="2"/>
  <c r="CX18" i="2"/>
  <c r="CY18" i="2"/>
  <c r="CZ18" i="2"/>
  <c r="DA18" i="2"/>
  <c r="DB18" i="2"/>
  <c r="CT19" i="2"/>
  <c r="CU19" i="2"/>
  <c r="CV19" i="2"/>
  <c r="CW19" i="2"/>
  <c r="CX19" i="2"/>
  <c r="CY19" i="2"/>
  <c r="CZ19" i="2"/>
  <c r="DA19" i="2"/>
  <c r="DB19" i="2"/>
  <c r="CU6" i="2"/>
  <c r="CV6" i="2"/>
  <c r="CW6" i="2"/>
  <c r="CX6" i="2"/>
  <c r="CY6" i="2"/>
  <c r="CZ6" i="2"/>
  <c r="CT6" i="2"/>
  <c r="DC7" i="2" l="1"/>
  <c r="DC15" i="2"/>
  <c r="DC11" i="2"/>
  <c r="DC14" i="2"/>
  <c r="DC10" i="2"/>
  <c r="DC17" i="2"/>
  <c r="DC16" i="2"/>
  <c r="DC13" i="2"/>
  <c r="DC12" i="2"/>
  <c r="DC9" i="2"/>
  <c r="DC8" i="2"/>
  <c r="DC6" i="2"/>
  <c r="DC19" i="2"/>
  <c r="DC18" i="2"/>
</calcChain>
</file>

<file path=xl/sharedStrings.xml><?xml version="1.0" encoding="utf-8"?>
<sst xmlns="http://schemas.openxmlformats.org/spreadsheetml/2006/main" count="128" uniqueCount="24">
  <si>
    <t>Mois</t>
  </si>
  <si>
    <t>Encours moyens</t>
  </si>
  <si>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</si>
  <si>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</si>
  <si>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</si>
  <si>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</si>
  <si>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</si>
  <si>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</si>
  <si>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</si>
  <si>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</si>
  <si>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</si>
  <si>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</si>
  <si>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Cameroun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</si>
  <si>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Centrafrique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</si>
  <si>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Congo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</si>
  <si>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Gabon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</si>
  <si>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Guinée Equatoriale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</si>
  <si>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Tchad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</si>
  <si>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CEMAC</t>
    </r>
  </si>
  <si>
    <t>Ponctions de liquidité</t>
  </si>
  <si>
    <t>Facilités de dépôt</t>
  </si>
  <si>
    <t>Injections de liquidité</t>
  </si>
  <si>
    <t>Nouveau système</t>
  </si>
  <si>
    <t>EVOLUTION DES VOLUMES MOYENS DES INTERVENTIONS DE LA BEAC SUR LE MARCHE MONETAIRE (EN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</si>
</sst>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C_F_A_-;\-* #,##0.00\ _F_C_F_A_-;_-* &quot;-&quot;??\ _F_C_F_A_-;_-@_-"/>
    <numFmt numFmtId="164" formatCode="mmmm\-yyyy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/>
    </xf>
    <xf numFmtId="166" fontId="5" fillId="0" borderId="8" xfId="1" applyNumberFormat="1" applyFont="1" applyBorder="1" applyAlignment="1">
      <alignment horizontal="left"/>
    </xf>
    <xf numFmtId="166" fontId="5" fillId="0" borderId="8" xfId="1" applyNumberFormat="1" applyFont="1" applyBorder="1"/>
    <xf numFmtId="164" fontId="5" fillId="0" borderId="9" xfId="0" applyNumberFormat="1" applyFont="1" applyBorder="1" applyAlignment="1">
      <alignment horizontal="center"/>
    </xf>
    <xf numFmtId="166" fontId="5" fillId="0" borderId="10" xfId="1" applyNumberFormat="1" applyFont="1" applyBorder="1"/>
    <xf numFmtId="164" fontId="5" fillId="0" borderId="11" xfId="0" applyNumberFormat="1" applyFont="1" applyBorder="1" applyAlignment="1">
      <alignment horizontal="center"/>
    </xf>
    <xf numFmtId="166" fontId="5" fillId="0" borderId="12" xfId="1" applyNumberFormat="1" applyFont="1" applyBorder="1"/>
    <xf numFmtId="166" fontId="4" fillId="0" borderId="13" xfId="1" applyNumberFormat="1" applyFont="1" applyBorder="1"/>
    <xf numFmtId="166" fontId="5" fillId="0" borderId="15" xfId="1" applyNumberFormat="1" applyFont="1" applyBorder="1" applyAlignment="1">
      <alignment horizontal="left"/>
    </xf>
    <xf numFmtId="166" fontId="4" fillId="0" borderId="14" xfId="1" applyNumberFormat="1" applyFont="1" applyBorder="1"/>
    <xf numFmtId="166" fontId="5" fillId="0" borderId="12" xfId="1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6" fontId="4" fillId="0" borderId="19" xfId="1" applyNumberFormat="1" applyFont="1" applyBorder="1"/>
    <xf numFmtId="0" fontId="5" fillId="4" borderId="0" xfId="0" applyFont="1" applyFill="1"/>
    <xf numFmtId="166" fontId="5" fillId="0" borderId="20" xfId="1" applyNumberFormat="1" applyFont="1" applyBorder="1"/>
    <xf numFmtId="166" fontId="5" fillId="0" borderId="21" xfId="1" applyNumberFormat="1" applyFont="1" applyBorder="1"/>
    <xf numFmtId="166" fontId="5" fillId="0" borderId="22" xfId="1" applyNumberFormat="1" applyFont="1" applyBorder="1"/>
    <xf numFmtId="166" fontId="5" fillId="0" borderId="23" xfId="1" applyNumberFormat="1" applyFont="1" applyBorder="1"/>
    <xf numFmtId="166" fontId="5" fillId="0" borderId="24" xfId="1" applyNumberFormat="1" applyFont="1" applyBorder="1"/>
    <xf numFmtId="166" fontId="5" fillId="0" borderId="25" xfId="1" applyNumberFormat="1" applyFont="1" applyBorder="1"/>
    <xf numFmtId="0" fontId="4" fillId="3" borderId="0" xfId="0" applyFont="1" applyFill="1"/>
    <xf numFmtId="0" fontId="6" fillId="0" borderId="0" xfId="0" applyFont="1"/>
    <xf numFmtId="166" fontId="5" fillId="0" borderId="0" xfId="0" applyNumberFormat="1" applyFont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Milliers" xfId="1" builtinId="3"/>
    <cellStyle name="Milliers 2" xf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DG26"/>
  <sheetViews>
    <sheetView tabSelected="1" workbookViewId="0">
      <selection activeCell="CS27" sqref="CS27"/>
    </sheetView>
  </sheetViews>
  <sheetFormatPr baseColWidth="10" defaultColWidth="11.44140625" defaultRowHeight="15.6" x14ac:dyDescent="0.3"/>
  <cols>
    <col min="1" max="1" width="21.6640625" style="2" customWidth="1"/>
    <col min="2" max="2" width="17" style="2" customWidth="1"/>
    <col min="3" max="3" width="16.44140625" style="2" customWidth="1"/>
    <col min="4" max="4" width="14.88671875" style="2" customWidth="1"/>
    <col min="5" max="5" width="16.88671875" style="2" customWidth="1"/>
    <col min="6" max="6" width="18.5546875" style="2" customWidth="1"/>
    <col min="7" max="8" width="17.5546875" style="2" customWidth="1"/>
    <col min="9" max="10" width="16.6640625" style="2" customWidth="1"/>
    <col min="11" max="11" width="16.109375" style="2" customWidth="1"/>
    <col min="12" max="13" width="15.44140625" style="2" customWidth="1"/>
    <col min="14" max="14" width="17.33203125" style="2" customWidth="1"/>
    <col min="15" max="15" width="14.5546875" style="2" customWidth="1"/>
    <col min="16" max="16" width="11.44140625" style="21"/>
    <col min="17" max="17" width="21.6640625" style="2" customWidth="1"/>
    <col min="18" max="31" width="17" style="2" customWidth="1"/>
    <col min="32" max="32" width="11.44140625" style="2"/>
    <col min="33" max="33" width="17.5546875" style="2" customWidth="1"/>
    <col min="34" max="45" width="11.44140625" style="2"/>
    <col min="46" max="46" width="12.109375" style="2" customWidth="1"/>
    <col min="47" max="48" width="11.44140625" style="2"/>
    <col min="49" max="49" width="17.88671875" style="2" customWidth="1"/>
    <col min="50" max="58" width="11.44140625" style="2"/>
    <col min="59" max="63" width="15.5546875" style="2" customWidth="1"/>
    <col min="64" max="64" width="11.44140625" style="2"/>
    <col min="65" max="65" width="19.33203125" style="2" customWidth="1"/>
    <col min="66" max="68" width="11.44140625" style="2"/>
    <col min="69" max="69" width="14.44140625" style="2" customWidth="1"/>
    <col min="70" max="77" width="11.44140625" style="2"/>
    <col min="78" max="78" width="13.44140625" style="2" customWidth="1"/>
    <col min="79" max="80" width="11.44140625" style="2"/>
    <col min="81" max="81" width="18.88671875" style="2" customWidth="1"/>
    <col min="82" max="93" width="11.44140625" style="2"/>
    <col min="94" max="94" width="12.5546875" style="2" customWidth="1"/>
    <col min="95" max="96" width="11.44140625" style="2"/>
    <col min="97" max="97" width="21" style="2" customWidth="1"/>
    <col min="98" max="103" width="11.44140625" style="2"/>
    <col min="104" max="104" width="13.109375" style="2" customWidth="1"/>
    <col min="105" max="109" width="11.44140625" style="2"/>
    <col min="110" max="110" width="13.44140625" style="2" customWidth="1"/>
    <col min="111" max="16384" width="11.44140625" style="2"/>
  </cols>
  <sheetData>
    <row r="1" spans="1:111" x14ac:dyDescent="0.3">
      <c r="A1" s="28" t="s">
        <v>22</v>
      </c>
    </row>
    <row r="2" spans="1:111" ht="21" x14ac:dyDescent="0.4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7"/>
      <c r="M2" s="17"/>
      <c r="N2" s="17"/>
      <c r="O2" s="17"/>
    </row>
    <row r="3" spans="1:111" ht="16.2" thickBot="1" x14ac:dyDescent="0.35">
      <c r="A3" s="1" t="s">
        <v>12</v>
      </c>
      <c r="Q3" s="1" t="s">
        <v>13</v>
      </c>
      <c r="AG3" s="1" t="s">
        <v>14</v>
      </c>
      <c r="AW3" s="1" t="s">
        <v>15</v>
      </c>
      <c r="BM3" s="1" t="s">
        <v>16</v>
      </c>
      <c r="CC3" s="1" t="s">
        <v>17</v>
      </c>
      <c r="CS3" s="1" t="s">
        <v>18</v>
      </c>
    </row>
    <row r="4" spans="1:111" ht="16.8" thickTop="1" thickBot="1" x14ac:dyDescent="0.35">
      <c r="A4" s="34" t="s">
        <v>0</v>
      </c>
      <c r="B4" s="36" t="s">
        <v>21</v>
      </c>
      <c r="C4" s="36"/>
      <c r="D4" s="36"/>
      <c r="E4" s="36"/>
      <c r="F4" s="36"/>
      <c r="G4" s="36"/>
      <c r="H4" s="36"/>
      <c r="I4" s="36"/>
      <c r="J4" s="36"/>
      <c r="K4" s="37"/>
      <c r="L4" s="31" t="s">
        <v>19</v>
      </c>
      <c r="M4" s="32"/>
      <c r="N4" s="32"/>
      <c r="O4" s="33"/>
      <c r="Q4" s="18" t="s">
        <v>0</v>
      </c>
      <c r="R4" s="36" t="s">
        <v>1</v>
      </c>
      <c r="S4" s="36"/>
      <c r="T4" s="36"/>
      <c r="U4" s="36"/>
      <c r="V4" s="36"/>
      <c r="W4" s="36"/>
      <c r="X4" s="36"/>
      <c r="Y4" s="36"/>
      <c r="Z4" s="36"/>
      <c r="AA4" s="37"/>
      <c r="AB4" s="31" t="s">
        <v>19</v>
      </c>
      <c r="AC4" s="32"/>
      <c r="AD4" s="32"/>
      <c r="AE4" s="33"/>
      <c r="AG4" s="34" t="s">
        <v>0</v>
      </c>
      <c r="AH4" s="36" t="s">
        <v>1</v>
      </c>
      <c r="AI4" s="36"/>
      <c r="AJ4" s="36"/>
      <c r="AK4" s="36"/>
      <c r="AL4" s="36"/>
      <c r="AM4" s="36"/>
      <c r="AN4" s="36"/>
      <c r="AO4" s="36"/>
      <c r="AP4" s="36"/>
      <c r="AQ4" s="37"/>
      <c r="AR4" s="31" t="s">
        <v>19</v>
      </c>
      <c r="AS4" s="32"/>
      <c r="AT4" s="32"/>
      <c r="AU4" s="33"/>
      <c r="AW4" s="18" t="s">
        <v>0</v>
      </c>
      <c r="AX4" s="36" t="s">
        <v>1</v>
      </c>
      <c r="AY4" s="36"/>
      <c r="AZ4" s="36"/>
      <c r="BA4" s="36"/>
      <c r="BB4" s="36"/>
      <c r="BC4" s="36"/>
      <c r="BD4" s="36"/>
      <c r="BE4" s="36"/>
      <c r="BF4" s="36"/>
      <c r="BG4" s="37"/>
      <c r="BH4" s="31" t="s">
        <v>19</v>
      </c>
      <c r="BI4" s="32"/>
      <c r="BJ4" s="32"/>
      <c r="BK4" s="33"/>
      <c r="BM4" s="34" t="s">
        <v>0</v>
      </c>
      <c r="BN4" s="36" t="s">
        <v>1</v>
      </c>
      <c r="BO4" s="36"/>
      <c r="BP4" s="36"/>
      <c r="BQ4" s="36"/>
      <c r="BR4" s="36"/>
      <c r="BS4" s="36"/>
      <c r="BT4" s="36"/>
      <c r="BU4" s="36"/>
      <c r="BV4" s="36"/>
      <c r="BW4" s="37"/>
      <c r="BX4" s="31" t="s">
        <v>19</v>
      </c>
      <c r="BY4" s="32"/>
      <c r="BZ4" s="32"/>
      <c r="CA4" s="33"/>
      <c r="CC4" s="34" t="s">
        <v>0</v>
      </c>
      <c r="CD4" s="36" t="s">
        <v>1</v>
      </c>
      <c r="CE4" s="36"/>
      <c r="CF4" s="36"/>
      <c r="CG4" s="36"/>
      <c r="CH4" s="36"/>
      <c r="CI4" s="36"/>
      <c r="CJ4" s="36"/>
      <c r="CK4" s="36"/>
      <c r="CL4" s="36"/>
      <c r="CM4" s="37"/>
      <c r="CN4" s="31" t="s">
        <v>19</v>
      </c>
      <c r="CO4" s="32"/>
      <c r="CP4" s="32"/>
      <c r="CQ4" s="33"/>
      <c r="CS4" s="34" t="s">
        <v>0</v>
      </c>
      <c r="CT4" s="36" t="s">
        <v>1</v>
      </c>
      <c r="CU4" s="36"/>
      <c r="CV4" s="36"/>
      <c r="CW4" s="36"/>
      <c r="CX4" s="36"/>
      <c r="CY4" s="36"/>
      <c r="CZ4" s="36"/>
      <c r="DA4" s="36"/>
      <c r="DB4" s="36"/>
      <c r="DC4" s="37"/>
      <c r="DD4" s="31" t="s">
        <v>19</v>
      </c>
      <c r="DE4" s="32"/>
      <c r="DF4" s="32"/>
      <c r="DG4" s="33"/>
    </row>
    <row r="5" spans="1:111" ht="85.5" customHeight="1" thickBot="1" x14ac:dyDescent="0.35">
      <c r="A5" s="35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5" t="s">
        <v>11</v>
      </c>
      <c r="L5" s="4" t="s">
        <v>20</v>
      </c>
      <c r="M5" s="4" t="s">
        <v>4</v>
      </c>
      <c r="N5" s="4" t="s">
        <v>8</v>
      </c>
      <c r="O5" s="5" t="s">
        <v>11</v>
      </c>
      <c r="Q5" s="19"/>
      <c r="R5" s="3" t="s">
        <v>2</v>
      </c>
      <c r="S5" s="4" t="s">
        <v>3</v>
      </c>
      <c r="T5" s="4" t="s">
        <v>4</v>
      </c>
      <c r="U5" s="4" t="s">
        <v>5</v>
      </c>
      <c r="V5" s="4" t="s">
        <v>6</v>
      </c>
      <c r="W5" s="4" t="s">
        <v>7</v>
      </c>
      <c r="X5" s="4" t="s">
        <v>8</v>
      </c>
      <c r="Y5" s="4" t="s">
        <v>9</v>
      </c>
      <c r="Z5" s="4" t="s">
        <v>10</v>
      </c>
      <c r="AA5" s="5" t="s">
        <v>11</v>
      </c>
      <c r="AB5" s="4" t="s">
        <v>20</v>
      </c>
      <c r="AC5" s="4" t="s">
        <v>4</v>
      </c>
      <c r="AD5" s="4" t="s">
        <v>8</v>
      </c>
      <c r="AE5" s="5" t="s">
        <v>11</v>
      </c>
      <c r="AG5" s="35"/>
      <c r="AH5" s="3" t="s">
        <v>2</v>
      </c>
      <c r="AI5" s="4" t="s">
        <v>3</v>
      </c>
      <c r="AJ5" s="4" t="s">
        <v>4</v>
      </c>
      <c r="AK5" s="4" t="s">
        <v>5</v>
      </c>
      <c r="AL5" s="4" t="s">
        <v>6</v>
      </c>
      <c r="AM5" s="4" t="s">
        <v>7</v>
      </c>
      <c r="AN5" s="4" t="s">
        <v>8</v>
      </c>
      <c r="AO5" s="4" t="s">
        <v>9</v>
      </c>
      <c r="AP5" s="4" t="s">
        <v>10</v>
      </c>
      <c r="AQ5" s="5" t="s">
        <v>11</v>
      </c>
      <c r="AR5" s="4" t="s">
        <v>20</v>
      </c>
      <c r="AS5" s="4" t="s">
        <v>4</v>
      </c>
      <c r="AT5" s="4" t="s">
        <v>8</v>
      </c>
      <c r="AU5" s="5" t="s">
        <v>11</v>
      </c>
      <c r="AW5" s="19"/>
      <c r="AX5" s="4" t="s">
        <v>2</v>
      </c>
      <c r="AY5" s="4" t="s">
        <v>3</v>
      </c>
      <c r="AZ5" s="4" t="s">
        <v>4</v>
      </c>
      <c r="BA5" s="4" t="s">
        <v>5</v>
      </c>
      <c r="BB5" s="4" t="s">
        <v>6</v>
      </c>
      <c r="BC5" s="4" t="s">
        <v>7</v>
      </c>
      <c r="BD5" s="4" t="s">
        <v>8</v>
      </c>
      <c r="BE5" s="4" t="s">
        <v>9</v>
      </c>
      <c r="BF5" s="4" t="s">
        <v>10</v>
      </c>
      <c r="BG5" s="5" t="s">
        <v>11</v>
      </c>
      <c r="BH5" s="4" t="s">
        <v>20</v>
      </c>
      <c r="BI5" s="4" t="s">
        <v>4</v>
      </c>
      <c r="BJ5" s="4" t="s">
        <v>8</v>
      </c>
      <c r="BK5" s="5" t="s">
        <v>11</v>
      </c>
      <c r="BM5" s="35"/>
      <c r="BN5" s="3" t="s">
        <v>2</v>
      </c>
      <c r="BO5" s="4" t="s">
        <v>3</v>
      </c>
      <c r="BP5" s="4" t="s">
        <v>4</v>
      </c>
      <c r="BQ5" s="4" t="s">
        <v>5</v>
      </c>
      <c r="BR5" s="4" t="s">
        <v>6</v>
      </c>
      <c r="BS5" s="4" t="s">
        <v>7</v>
      </c>
      <c r="BT5" s="4" t="s">
        <v>8</v>
      </c>
      <c r="BU5" s="4" t="s">
        <v>9</v>
      </c>
      <c r="BV5" s="4" t="s">
        <v>10</v>
      </c>
      <c r="BW5" s="5" t="s">
        <v>11</v>
      </c>
      <c r="BX5" s="4" t="s">
        <v>20</v>
      </c>
      <c r="BY5" s="4" t="s">
        <v>4</v>
      </c>
      <c r="BZ5" s="4" t="s">
        <v>8</v>
      </c>
      <c r="CA5" s="5" t="s">
        <v>11</v>
      </c>
      <c r="CC5" s="35"/>
      <c r="CD5" s="3" t="s">
        <v>2</v>
      </c>
      <c r="CE5" s="4" t="s">
        <v>3</v>
      </c>
      <c r="CF5" s="4" t="s">
        <v>4</v>
      </c>
      <c r="CG5" s="4" t="s">
        <v>5</v>
      </c>
      <c r="CH5" s="4" t="s">
        <v>6</v>
      </c>
      <c r="CI5" s="4" t="s">
        <v>7</v>
      </c>
      <c r="CJ5" s="4" t="s">
        <v>8</v>
      </c>
      <c r="CK5" s="4" t="s">
        <v>9</v>
      </c>
      <c r="CL5" s="4" t="s">
        <v>10</v>
      </c>
      <c r="CM5" s="5" t="s">
        <v>11</v>
      </c>
      <c r="CN5" s="4" t="s">
        <v>20</v>
      </c>
      <c r="CO5" s="4" t="s">
        <v>4</v>
      </c>
      <c r="CP5" s="4" t="s">
        <v>8</v>
      </c>
      <c r="CQ5" s="5" t="s">
        <v>11</v>
      </c>
      <c r="CS5" s="35"/>
      <c r="CT5" s="3" t="s">
        <v>2</v>
      </c>
      <c r="CU5" s="4" t="s">
        <v>3</v>
      </c>
      <c r="CV5" s="4" t="s">
        <v>4</v>
      </c>
      <c r="CW5" s="4" t="s">
        <v>5</v>
      </c>
      <c r="CX5" s="4" t="s">
        <v>6</v>
      </c>
      <c r="CY5" s="4" t="s">
        <v>7</v>
      </c>
      <c r="CZ5" s="4" t="s">
        <v>8</v>
      </c>
      <c r="DA5" s="4" t="s">
        <v>9</v>
      </c>
      <c r="DB5" s="4" t="s">
        <v>10</v>
      </c>
      <c r="DC5" s="5" t="s">
        <v>11</v>
      </c>
      <c r="DD5" s="4" t="s">
        <v>20</v>
      </c>
      <c r="DE5" s="4" t="s">
        <v>4</v>
      </c>
      <c r="DF5" s="4" t="s">
        <v>8</v>
      </c>
      <c r="DG5" s="5" t="s">
        <v>11</v>
      </c>
    </row>
    <row r="6" spans="1:111" x14ac:dyDescent="0.3">
      <c r="A6" s="6">
        <v>43252</v>
      </c>
      <c r="B6" s="7">
        <v>26496.411764705885</v>
      </c>
      <c r="C6" s="8">
        <v>594.88235294117646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15">
        <v>27091.294117647059</v>
      </c>
      <c r="L6" s="8">
        <v>0</v>
      </c>
      <c r="M6" s="8">
        <v>0</v>
      </c>
      <c r="N6" s="8">
        <v>0</v>
      </c>
      <c r="O6" s="15">
        <f>SUM(L6:N6)</f>
        <v>0</v>
      </c>
      <c r="Q6" s="6">
        <f>+A6</f>
        <v>43252</v>
      </c>
      <c r="R6" s="7">
        <v>43.294117647058826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433</v>
      </c>
      <c r="AA6" s="15">
        <v>476.29411764705884</v>
      </c>
      <c r="AB6" s="8">
        <v>0</v>
      </c>
      <c r="AC6" s="8">
        <v>0</v>
      </c>
      <c r="AD6" s="8">
        <v>0</v>
      </c>
      <c r="AE6" s="15">
        <f>SUM(AB6:AD6)</f>
        <v>0</v>
      </c>
      <c r="AG6" s="6">
        <f>+Q6</f>
        <v>43252</v>
      </c>
      <c r="AH6" s="7">
        <v>51407.588235294119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55650.952402647054</v>
      </c>
      <c r="AQ6" s="15">
        <v>107058.54063794117</v>
      </c>
      <c r="AR6" s="8">
        <v>0</v>
      </c>
      <c r="AS6" s="8">
        <v>0</v>
      </c>
      <c r="AT6" s="8">
        <v>0</v>
      </c>
      <c r="AU6" s="15">
        <f>SUM(AR6:AT6)</f>
        <v>0</v>
      </c>
      <c r="AW6" s="6">
        <f>+AG6</f>
        <v>43252</v>
      </c>
      <c r="AX6" s="7">
        <v>19697.941176470587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15">
        <f>SUM(AX6:BF6)</f>
        <v>19697.941176470587</v>
      </c>
      <c r="BH6" s="8">
        <v>0</v>
      </c>
      <c r="BI6" s="8">
        <v>0</v>
      </c>
      <c r="BJ6" s="8">
        <v>0</v>
      </c>
      <c r="BK6" s="15">
        <f>SUM(BH6:BJ6)</f>
        <v>0</v>
      </c>
      <c r="BM6" s="6">
        <f>+AW6</f>
        <v>43252</v>
      </c>
      <c r="BN6" s="7">
        <v>147560.0588235294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13">
        <v>147560.0588235294</v>
      </c>
      <c r="BX6" s="8">
        <v>0</v>
      </c>
      <c r="BY6" s="8">
        <v>0</v>
      </c>
      <c r="BZ6" s="8">
        <v>0</v>
      </c>
      <c r="CA6" s="15">
        <f>SUM(BX6:BZ6)</f>
        <v>0</v>
      </c>
      <c r="CC6" s="6">
        <f>+BM6</f>
        <v>43252</v>
      </c>
      <c r="CD6" s="7">
        <v>38030</v>
      </c>
      <c r="CE6" s="8">
        <v>0</v>
      </c>
      <c r="CF6" s="8">
        <v>0</v>
      </c>
      <c r="CG6" s="8">
        <v>2124.1764705882351</v>
      </c>
      <c r="CH6" s="8">
        <v>136091.29411764705</v>
      </c>
      <c r="CI6" s="8">
        <v>0</v>
      </c>
      <c r="CJ6" s="8">
        <v>0</v>
      </c>
      <c r="CK6" s="8">
        <v>7205.8823529411766</v>
      </c>
      <c r="CL6" s="8">
        <v>0</v>
      </c>
      <c r="CM6" s="15">
        <v>183451.35294117648</v>
      </c>
      <c r="CN6" s="8">
        <v>0</v>
      </c>
      <c r="CO6" s="8">
        <v>0</v>
      </c>
      <c r="CP6" s="8">
        <v>0</v>
      </c>
      <c r="CQ6" s="15">
        <f>SUM(CN6:CP6)</f>
        <v>0</v>
      </c>
      <c r="CS6" s="6">
        <f>+CC6</f>
        <v>43252</v>
      </c>
      <c r="CT6" s="14">
        <f t="shared" ref="CT6:CT19" si="0">+B6+AX6+R6+BN6+AH6+CD6</f>
        <v>283235.29411764705</v>
      </c>
      <c r="CU6" s="14">
        <f t="shared" ref="CU6:CU19" si="1">+C6+AY6+S6+BO6+AI6+CE6</f>
        <v>594.88235294117646</v>
      </c>
      <c r="CV6" s="14">
        <f t="shared" ref="CV6:CV19" si="2">+D6+AZ6+T6+BP6+AJ6+CF6</f>
        <v>0</v>
      </c>
      <c r="CW6" s="14">
        <f t="shared" ref="CW6:CW19" si="3">+E6+BA6+U6+BQ6+AK6+CG6</f>
        <v>2124.1764705882351</v>
      </c>
      <c r="CX6" s="14">
        <f t="shared" ref="CX6:CX19" si="4">+F6+BB6+V6+BR6+AL6+CH6</f>
        <v>136091.29411764705</v>
      </c>
      <c r="CY6" s="14">
        <f t="shared" ref="CY6:CY19" si="5">+G6+BC6+W6+BS6+AM6+CI6</f>
        <v>0</v>
      </c>
      <c r="CZ6" s="14">
        <f t="shared" ref="CZ6:CZ19" si="6">+H6+BD6+X6+BT6+AN6+CJ6</f>
        <v>0</v>
      </c>
      <c r="DA6" s="14">
        <f t="shared" ref="DA6:DA19" si="7">+I6+BE6+Y6+BU6+AO6+CK6</f>
        <v>7205.8823529411766</v>
      </c>
      <c r="DB6" s="14">
        <f t="shared" ref="DB6:DB19" si="8">+J6+BF6+Z6+BV6+AP6+CL6</f>
        <v>56083.952402647054</v>
      </c>
      <c r="DC6" s="15">
        <f>SUM(CT6:DB6)</f>
        <v>485335.48181441182</v>
      </c>
      <c r="DD6" s="22">
        <f>+L6+BH6+AB6+BX6+AR6+CN6</f>
        <v>0</v>
      </c>
      <c r="DE6" s="23">
        <f t="shared" ref="DE6:DG19" si="9">+M6+BI6+AC6+BY6+AS6+CO6</f>
        <v>0</v>
      </c>
      <c r="DF6" s="23">
        <f t="shared" si="9"/>
        <v>0</v>
      </c>
      <c r="DG6" s="24">
        <f t="shared" si="9"/>
        <v>0</v>
      </c>
    </row>
    <row r="7" spans="1:111" x14ac:dyDescent="0.3">
      <c r="A7" s="9">
        <v>43282</v>
      </c>
      <c r="B7" s="10">
        <v>40586.483870967742</v>
      </c>
      <c r="C7" s="10">
        <v>7176.9032258064517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3">
        <v>47763.387096774197</v>
      </c>
      <c r="L7" s="10">
        <v>0</v>
      </c>
      <c r="M7" s="10">
        <v>0</v>
      </c>
      <c r="N7" s="10">
        <v>0</v>
      </c>
      <c r="O7" s="20">
        <f t="shared" ref="O7:O19" si="10">SUM(L7:N7)</f>
        <v>0</v>
      </c>
      <c r="Q7" s="11">
        <f t="shared" ref="Q7:Q20" si="11">+A7</f>
        <v>43282</v>
      </c>
      <c r="R7" s="10">
        <v>96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415</v>
      </c>
      <c r="AA7" s="13">
        <v>511</v>
      </c>
      <c r="AB7" s="10">
        <v>0</v>
      </c>
      <c r="AC7" s="10">
        <v>0</v>
      </c>
      <c r="AD7" s="10">
        <v>0</v>
      </c>
      <c r="AE7" s="20">
        <f t="shared" ref="AE7:AE19" si="12">SUM(AB7:AD7)</f>
        <v>0</v>
      </c>
      <c r="AG7" s="11">
        <f t="shared" ref="AG7:AG21" si="13">+Q7</f>
        <v>43282</v>
      </c>
      <c r="AH7" s="10">
        <v>54720.838709677417</v>
      </c>
      <c r="AI7" s="10">
        <v>1129.0322580645161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54931.624033580629</v>
      </c>
      <c r="AQ7" s="13">
        <v>110781.49500132256</v>
      </c>
      <c r="AR7" s="10">
        <v>0</v>
      </c>
      <c r="AS7" s="10">
        <v>0</v>
      </c>
      <c r="AT7" s="10">
        <v>0</v>
      </c>
      <c r="AU7" s="20">
        <f t="shared" ref="AU7:AU19" si="14">SUM(AR7:AT7)</f>
        <v>0</v>
      </c>
      <c r="AW7" s="9">
        <f t="shared" ref="AW7:AW21" si="15">+AG7</f>
        <v>43282</v>
      </c>
      <c r="AX7" s="10">
        <v>19322.580645161292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3">
        <f t="shared" ref="BG7:BG20" si="16">SUM(AX7:BF7)</f>
        <v>19322.580645161292</v>
      </c>
      <c r="BH7" s="10">
        <v>0</v>
      </c>
      <c r="BI7" s="10">
        <v>0</v>
      </c>
      <c r="BJ7" s="10">
        <v>0</v>
      </c>
      <c r="BK7" s="20">
        <f t="shared" ref="BK7:BK19" si="17">SUM(BH7:BJ7)</f>
        <v>0</v>
      </c>
      <c r="BM7" s="9">
        <f t="shared" ref="BM7:BM22" si="18">+AW7</f>
        <v>43282</v>
      </c>
      <c r="BN7" s="10">
        <v>130833.80645161289</v>
      </c>
      <c r="BO7" s="10">
        <v>12080.645161290322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3">
        <v>142914.45161290321</v>
      </c>
      <c r="BX7" s="10">
        <v>0</v>
      </c>
      <c r="BY7" s="10">
        <v>0</v>
      </c>
      <c r="BZ7" s="10">
        <v>0</v>
      </c>
      <c r="CA7" s="20">
        <f t="shared" ref="CA7:CA19" si="19">SUM(BX7:BZ7)</f>
        <v>0</v>
      </c>
      <c r="CC7" s="9">
        <f t="shared" ref="CC7:CC22" si="20">+BM7</f>
        <v>43282</v>
      </c>
      <c r="CD7" s="10">
        <v>27343.516129032258</v>
      </c>
      <c r="CE7" s="10">
        <v>7762.9354838709678</v>
      </c>
      <c r="CF7" s="10">
        <v>0</v>
      </c>
      <c r="CG7" s="10">
        <v>182.90322580645162</v>
      </c>
      <c r="CH7" s="10">
        <v>131050.38709677418</v>
      </c>
      <c r="CI7" s="10">
        <v>0</v>
      </c>
      <c r="CJ7" s="10">
        <v>0</v>
      </c>
      <c r="CK7" s="10">
        <v>9703.2258064516136</v>
      </c>
      <c r="CL7" s="10">
        <v>0</v>
      </c>
      <c r="CM7" s="13">
        <v>176042.96774193548</v>
      </c>
      <c r="CN7" s="10">
        <v>0</v>
      </c>
      <c r="CO7" s="10">
        <v>0</v>
      </c>
      <c r="CP7" s="10">
        <v>0</v>
      </c>
      <c r="CQ7" s="20">
        <f t="shared" ref="CQ7:CQ19" si="21">SUM(CN7:CP7)</f>
        <v>0</v>
      </c>
      <c r="CS7" s="9">
        <f t="shared" ref="CS7:CS20" si="22">+CC7</f>
        <v>43282</v>
      </c>
      <c r="CT7" s="16">
        <f t="shared" si="0"/>
        <v>272903.22580645164</v>
      </c>
      <c r="CU7" s="16">
        <f t="shared" si="1"/>
        <v>28149.516129032258</v>
      </c>
      <c r="CV7" s="16">
        <f t="shared" si="2"/>
        <v>0</v>
      </c>
      <c r="CW7" s="16">
        <f t="shared" si="3"/>
        <v>182.90322580645162</v>
      </c>
      <c r="CX7" s="16">
        <f t="shared" si="4"/>
        <v>131050.38709677418</v>
      </c>
      <c r="CY7" s="16">
        <f t="shared" si="5"/>
        <v>0</v>
      </c>
      <c r="CZ7" s="16">
        <f t="shared" si="6"/>
        <v>0</v>
      </c>
      <c r="DA7" s="16">
        <f t="shared" si="7"/>
        <v>9703.2258064516136</v>
      </c>
      <c r="DB7" s="16">
        <f t="shared" si="8"/>
        <v>55346.624033580629</v>
      </c>
      <c r="DC7" s="13">
        <f t="shared" ref="DC7:DC19" si="23">SUM(CT7:DB7)</f>
        <v>497335.88209809677</v>
      </c>
      <c r="DD7" s="25">
        <f t="shared" ref="DD7:DD19" si="24">+L7+BH7+AB7+BX7+AR7+CN7</f>
        <v>0</v>
      </c>
      <c r="DE7" s="26">
        <f t="shared" si="9"/>
        <v>0</v>
      </c>
      <c r="DF7" s="26">
        <f t="shared" si="9"/>
        <v>0</v>
      </c>
      <c r="DG7" s="27">
        <f t="shared" si="9"/>
        <v>0</v>
      </c>
    </row>
    <row r="8" spans="1:111" x14ac:dyDescent="0.3">
      <c r="A8" s="11">
        <v>43313</v>
      </c>
      <c r="B8" s="12">
        <v>35693.096774193553</v>
      </c>
      <c r="C8" s="12">
        <v>2593.8709677419356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3">
        <v>38286.967741935485</v>
      </c>
      <c r="L8" s="12">
        <v>0</v>
      </c>
      <c r="M8" s="12">
        <v>0</v>
      </c>
      <c r="N8" s="12">
        <v>0</v>
      </c>
      <c r="O8" s="13">
        <f t="shared" si="10"/>
        <v>0</v>
      </c>
      <c r="Q8" s="11">
        <f t="shared" si="11"/>
        <v>43313</v>
      </c>
      <c r="R8" s="12">
        <v>100.03225806451613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395</v>
      </c>
      <c r="AA8" s="13">
        <v>495.0322580645161</v>
      </c>
      <c r="AB8" s="12">
        <v>0</v>
      </c>
      <c r="AC8" s="12">
        <v>0</v>
      </c>
      <c r="AD8" s="12">
        <v>0</v>
      </c>
      <c r="AE8" s="13">
        <f t="shared" si="12"/>
        <v>0</v>
      </c>
      <c r="AG8" s="11">
        <f t="shared" si="13"/>
        <v>43313</v>
      </c>
      <c r="AH8" s="12">
        <v>44095.709677419349</v>
      </c>
      <c r="AI8" s="12">
        <v>3997.0645161290322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54518.132540999977</v>
      </c>
      <c r="AQ8" s="13">
        <v>102610.90673454836</v>
      </c>
      <c r="AR8" s="12">
        <v>0</v>
      </c>
      <c r="AS8" s="12">
        <v>0</v>
      </c>
      <c r="AT8" s="12">
        <v>0</v>
      </c>
      <c r="AU8" s="13">
        <f t="shared" si="14"/>
        <v>0</v>
      </c>
      <c r="AW8" s="11">
        <f t="shared" si="15"/>
        <v>43313</v>
      </c>
      <c r="AX8" s="12">
        <v>25435.483870967742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3">
        <f t="shared" si="16"/>
        <v>25435.483870967742</v>
      </c>
      <c r="BH8" s="12">
        <v>0</v>
      </c>
      <c r="BI8" s="12">
        <v>0</v>
      </c>
      <c r="BJ8" s="12">
        <v>0</v>
      </c>
      <c r="BK8" s="13">
        <f t="shared" si="17"/>
        <v>0</v>
      </c>
      <c r="BM8" s="11">
        <f t="shared" si="18"/>
        <v>43313</v>
      </c>
      <c r="BN8" s="12">
        <v>117859.16129032258</v>
      </c>
      <c r="BO8" s="12">
        <v>21082.580645161292</v>
      </c>
      <c r="BP8" s="12">
        <v>0</v>
      </c>
      <c r="BQ8" s="12">
        <v>0</v>
      </c>
      <c r="BR8" s="12">
        <v>677.41935483870964</v>
      </c>
      <c r="BS8" s="12">
        <v>0</v>
      </c>
      <c r="BT8" s="12">
        <v>0</v>
      </c>
      <c r="BU8" s="12">
        <v>0</v>
      </c>
      <c r="BV8" s="12">
        <v>0</v>
      </c>
      <c r="BW8" s="13">
        <v>139619.16129032258</v>
      </c>
      <c r="BX8" s="12">
        <v>0</v>
      </c>
      <c r="BY8" s="12">
        <v>0</v>
      </c>
      <c r="BZ8" s="12">
        <v>0</v>
      </c>
      <c r="CA8" s="13">
        <f t="shared" si="19"/>
        <v>0</v>
      </c>
      <c r="CC8" s="11">
        <f t="shared" si="20"/>
        <v>43313</v>
      </c>
      <c r="CD8" s="12">
        <v>43106.838709677424</v>
      </c>
      <c r="CE8" s="12">
        <v>16430.064516129034</v>
      </c>
      <c r="CF8" s="12">
        <v>0</v>
      </c>
      <c r="CG8" s="12">
        <v>29.032258064516128</v>
      </c>
      <c r="CH8" s="12">
        <v>99705.580645161288</v>
      </c>
      <c r="CI8" s="12">
        <v>0</v>
      </c>
      <c r="CJ8" s="12">
        <v>0</v>
      </c>
      <c r="CK8" s="12">
        <v>10000</v>
      </c>
      <c r="CL8" s="12">
        <v>0</v>
      </c>
      <c r="CM8" s="13">
        <v>169271.51612903224</v>
      </c>
      <c r="CN8" s="12">
        <v>0</v>
      </c>
      <c r="CO8" s="12">
        <v>0</v>
      </c>
      <c r="CP8" s="12">
        <v>0</v>
      </c>
      <c r="CQ8" s="13">
        <f t="shared" si="21"/>
        <v>0</v>
      </c>
      <c r="CS8" s="11">
        <f t="shared" si="22"/>
        <v>43313</v>
      </c>
      <c r="CT8" s="16">
        <f t="shared" si="0"/>
        <v>266290.32258064521</v>
      </c>
      <c r="CU8" s="16">
        <f t="shared" si="1"/>
        <v>44103.580645161288</v>
      </c>
      <c r="CV8" s="16">
        <f t="shared" si="2"/>
        <v>0</v>
      </c>
      <c r="CW8" s="16">
        <f t="shared" si="3"/>
        <v>29.032258064516128</v>
      </c>
      <c r="CX8" s="16">
        <f t="shared" si="4"/>
        <v>100383</v>
      </c>
      <c r="CY8" s="16">
        <f t="shared" si="5"/>
        <v>0</v>
      </c>
      <c r="CZ8" s="16">
        <f t="shared" si="6"/>
        <v>0</v>
      </c>
      <c r="DA8" s="16">
        <f t="shared" si="7"/>
        <v>10000</v>
      </c>
      <c r="DB8" s="16">
        <f t="shared" si="8"/>
        <v>54913.132540999977</v>
      </c>
      <c r="DC8" s="13">
        <f t="shared" si="23"/>
        <v>475719.068024871</v>
      </c>
      <c r="DD8" s="25">
        <f t="shared" si="24"/>
        <v>0</v>
      </c>
      <c r="DE8" s="26">
        <f t="shared" si="9"/>
        <v>0</v>
      </c>
      <c r="DF8" s="26">
        <f t="shared" si="9"/>
        <v>0</v>
      </c>
      <c r="DG8" s="27">
        <f t="shared" si="9"/>
        <v>0</v>
      </c>
    </row>
    <row r="9" spans="1:111" x14ac:dyDescent="0.3">
      <c r="A9" s="11">
        <v>43344</v>
      </c>
      <c r="B9" s="12">
        <v>33962.166666666672</v>
      </c>
      <c r="C9" s="12">
        <v>78.833333333333329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3">
        <v>34041.000000000007</v>
      </c>
      <c r="L9" s="12">
        <v>0</v>
      </c>
      <c r="M9" s="12">
        <v>0</v>
      </c>
      <c r="N9" s="12">
        <v>0</v>
      </c>
      <c r="O9" s="13">
        <f t="shared" si="10"/>
        <v>0</v>
      </c>
      <c r="Q9" s="11">
        <f t="shared" si="11"/>
        <v>43344</v>
      </c>
      <c r="R9" s="12">
        <v>129.83333333333334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372.8599999999999</v>
      </c>
      <c r="AA9" s="13">
        <v>502.69333333333327</v>
      </c>
      <c r="AB9" s="12">
        <v>0</v>
      </c>
      <c r="AC9" s="12">
        <v>0</v>
      </c>
      <c r="AD9" s="12">
        <v>0</v>
      </c>
      <c r="AE9" s="13">
        <f t="shared" si="12"/>
        <v>0</v>
      </c>
      <c r="AG9" s="11">
        <f t="shared" si="13"/>
        <v>43344</v>
      </c>
      <c r="AH9" s="12">
        <v>37431.4</v>
      </c>
      <c r="AI9" s="12">
        <v>333.33333333333331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54443.132540999984</v>
      </c>
      <c r="AQ9" s="13">
        <v>92207.865874333322</v>
      </c>
      <c r="AR9" s="12">
        <v>0</v>
      </c>
      <c r="AS9" s="12">
        <v>0</v>
      </c>
      <c r="AT9" s="12">
        <v>0</v>
      </c>
      <c r="AU9" s="13">
        <f t="shared" si="14"/>
        <v>0</v>
      </c>
      <c r="AW9" s="11">
        <f t="shared" si="15"/>
        <v>43344</v>
      </c>
      <c r="AX9" s="12">
        <v>27500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3">
        <f t="shared" si="16"/>
        <v>27500</v>
      </c>
      <c r="BH9" s="12">
        <v>0</v>
      </c>
      <c r="BI9" s="12">
        <v>0</v>
      </c>
      <c r="BJ9" s="12">
        <v>0</v>
      </c>
      <c r="BK9" s="13">
        <f t="shared" si="17"/>
        <v>0</v>
      </c>
      <c r="BM9" s="11">
        <f t="shared" si="18"/>
        <v>43344</v>
      </c>
      <c r="BN9" s="12">
        <v>96316.1</v>
      </c>
      <c r="BO9" s="12">
        <v>42350.566666666666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3">
        <v>138666.66666666669</v>
      </c>
      <c r="BX9" s="12">
        <v>0</v>
      </c>
      <c r="BY9" s="12">
        <v>0</v>
      </c>
      <c r="BZ9" s="12">
        <v>0</v>
      </c>
      <c r="CA9" s="13">
        <f t="shared" si="19"/>
        <v>0</v>
      </c>
      <c r="CC9" s="11">
        <f t="shared" si="20"/>
        <v>43344</v>
      </c>
      <c r="CD9" s="12">
        <v>56213.966666666667</v>
      </c>
      <c r="CE9" s="12">
        <v>3158.9666666666667</v>
      </c>
      <c r="CF9" s="12">
        <v>0</v>
      </c>
      <c r="CG9" s="12">
        <v>459</v>
      </c>
      <c r="CH9" s="12">
        <v>95998.6</v>
      </c>
      <c r="CI9" s="12">
        <v>0</v>
      </c>
      <c r="CJ9" s="12">
        <v>0</v>
      </c>
      <c r="CK9" s="12">
        <v>9800</v>
      </c>
      <c r="CL9" s="12">
        <v>0</v>
      </c>
      <c r="CM9" s="13">
        <v>165630.53333333333</v>
      </c>
      <c r="CN9" s="12">
        <v>0</v>
      </c>
      <c r="CO9" s="12">
        <v>0</v>
      </c>
      <c r="CP9" s="12">
        <v>0</v>
      </c>
      <c r="CQ9" s="13">
        <f t="shared" si="21"/>
        <v>0</v>
      </c>
      <c r="CS9" s="11">
        <f t="shared" si="22"/>
        <v>43344</v>
      </c>
      <c r="CT9" s="16">
        <f t="shared" si="0"/>
        <v>251553.46666666667</v>
      </c>
      <c r="CU9" s="16">
        <f t="shared" si="1"/>
        <v>45921.700000000004</v>
      </c>
      <c r="CV9" s="16">
        <f t="shared" si="2"/>
        <v>0</v>
      </c>
      <c r="CW9" s="16">
        <f t="shared" si="3"/>
        <v>459</v>
      </c>
      <c r="CX9" s="16">
        <f t="shared" si="4"/>
        <v>95998.6</v>
      </c>
      <c r="CY9" s="16">
        <f t="shared" si="5"/>
        <v>0</v>
      </c>
      <c r="CZ9" s="16">
        <f t="shared" si="6"/>
        <v>0</v>
      </c>
      <c r="DA9" s="16">
        <f t="shared" si="7"/>
        <v>9800</v>
      </c>
      <c r="DB9" s="16">
        <f t="shared" si="8"/>
        <v>54815.992540999985</v>
      </c>
      <c r="DC9" s="13">
        <f t="shared" si="23"/>
        <v>458548.75920766674</v>
      </c>
      <c r="DD9" s="25">
        <f t="shared" si="24"/>
        <v>0</v>
      </c>
      <c r="DE9" s="26">
        <f t="shared" si="9"/>
        <v>0</v>
      </c>
      <c r="DF9" s="26">
        <f t="shared" si="9"/>
        <v>0</v>
      </c>
      <c r="DG9" s="27">
        <f t="shared" si="9"/>
        <v>0</v>
      </c>
    </row>
    <row r="10" spans="1:111" x14ac:dyDescent="0.3">
      <c r="A10" s="9">
        <v>43374</v>
      </c>
      <c r="B10" s="12">
        <v>19815.83870967742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3">
        <v>19815.83870967742</v>
      </c>
      <c r="L10" s="12">
        <v>0</v>
      </c>
      <c r="M10" s="12">
        <v>0</v>
      </c>
      <c r="N10" s="12">
        <v>0</v>
      </c>
      <c r="O10" s="13">
        <f t="shared" si="10"/>
        <v>0</v>
      </c>
      <c r="Q10" s="11">
        <f t="shared" si="11"/>
        <v>43374</v>
      </c>
      <c r="R10" s="12">
        <v>185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354.77096774193529</v>
      </c>
      <c r="AA10" s="13">
        <v>539.77096774193524</v>
      </c>
      <c r="AB10" s="12">
        <v>0</v>
      </c>
      <c r="AC10" s="12">
        <v>0</v>
      </c>
      <c r="AD10" s="12">
        <v>0</v>
      </c>
      <c r="AE10" s="13">
        <f t="shared" si="12"/>
        <v>0</v>
      </c>
      <c r="AG10" s="11">
        <f t="shared" si="13"/>
        <v>43374</v>
      </c>
      <c r="AH10" s="12">
        <v>42358.709677419356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51445.145759032246</v>
      </c>
      <c r="AQ10" s="13">
        <v>93803.855436451602</v>
      </c>
      <c r="AR10" s="12">
        <v>0</v>
      </c>
      <c r="AS10" s="12">
        <v>0</v>
      </c>
      <c r="AT10" s="12">
        <v>0</v>
      </c>
      <c r="AU10" s="13">
        <f t="shared" si="14"/>
        <v>0</v>
      </c>
      <c r="AW10" s="9">
        <f t="shared" si="15"/>
        <v>43374</v>
      </c>
      <c r="AX10" s="12">
        <v>27500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3">
        <f t="shared" si="16"/>
        <v>27500</v>
      </c>
      <c r="BH10" s="12">
        <v>0</v>
      </c>
      <c r="BI10" s="12">
        <v>0</v>
      </c>
      <c r="BJ10" s="12">
        <v>0</v>
      </c>
      <c r="BK10" s="13">
        <f t="shared" si="17"/>
        <v>0</v>
      </c>
      <c r="BM10" s="9">
        <f t="shared" si="18"/>
        <v>43374</v>
      </c>
      <c r="BN10" s="12">
        <v>57162.677419354841</v>
      </c>
      <c r="BO10" s="12">
        <v>83372.322580645166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3">
        <v>140535</v>
      </c>
      <c r="BX10" s="12">
        <v>0</v>
      </c>
      <c r="BY10" s="12">
        <v>0</v>
      </c>
      <c r="BZ10" s="12">
        <v>0</v>
      </c>
      <c r="CA10" s="13">
        <f t="shared" si="19"/>
        <v>0</v>
      </c>
      <c r="CC10" s="9">
        <f t="shared" si="20"/>
        <v>43374</v>
      </c>
      <c r="CD10" s="12">
        <v>108218.19354838709</v>
      </c>
      <c r="CE10" s="12">
        <v>0</v>
      </c>
      <c r="CF10" s="12">
        <v>0</v>
      </c>
      <c r="CG10" s="12">
        <v>0</v>
      </c>
      <c r="CH10" s="12">
        <v>46601.73249393548</v>
      </c>
      <c r="CI10" s="12">
        <v>0</v>
      </c>
      <c r="CJ10" s="12">
        <v>0</v>
      </c>
      <c r="CK10" s="12">
        <v>8500</v>
      </c>
      <c r="CL10" s="12">
        <v>0</v>
      </c>
      <c r="CM10" s="13">
        <v>163319.92604232256</v>
      </c>
      <c r="CN10" s="12">
        <v>0</v>
      </c>
      <c r="CO10" s="12">
        <v>0</v>
      </c>
      <c r="CP10" s="12">
        <v>0</v>
      </c>
      <c r="CQ10" s="13">
        <f t="shared" si="21"/>
        <v>0</v>
      </c>
      <c r="CS10" s="9">
        <f t="shared" si="22"/>
        <v>43374</v>
      </c>
      <c r="CT10" s="16">
        <f t="shared" si="0"/>
        <v>255240.41935483873</v>
      </c>
      <c r="CU10" s="16">
        <f t="shared" si="1"/>
        <v>83372.322580645166</v>
      </c>
      <c r="CV10" s="16">
        <f t="shared" si="2"/>
        <v>0</v>
      </c>
      <c r="CW10" s="16">
        <f t="shared" si="3"/>
        <v>0</v>
      </c>
      <c r="CX10" s="16">
        <f t="shared" si="4"/>
        <v>46601.73249393548</v>
      </c>
      <c r="CY10" s="16">
        <f t="shared" si="5"/>
        <v>0</v>
      </c>
      <c r="CZ10" s="16">
        <f t="shared" si="6"/>
        <v>0</v>
      </c>
      <c r="DA10" s="16">
        <f t="shared" si="7"/>
        <v>8500</v>
      </c>
      <c r="DB10" s="16">
        <f t="shared" si="8"/>
        <v>51799.91672677418</v>
      </c>
      <c r="DC10" s="13">
        <f t="shared" si="23"/>
        <v>445514.39115619357</v>
      </c>
      <c r="DD10" s="25">
        <f t="shared" si="24"/>
        <v>0</v>
      </c>
      <c r="DE10" s="26">
        <f t="shared" si="9"/>
        <v>0</v>
      </c>
      <c r="DF10" s="26">
        <f t="shared" si="9"/>
        <v>0</v>
      </c>
      <c r="DG10" s="27">
        <f t="shared" si="9"/>
        <v>0</v>
      </c>
    </row>
    <row r="11" spans="1:111" x14ac:dyDescent="0.3">
      <c r="A11" s="11">
        <v>43405</v>
      </c>
      <c r="B11" s="12">
        <v>47824.73333333333</v>
      </c>
      <c r="C11" s="12">
        <v>3000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v>50824.73333333333</v>
      </c>
      <c r="L11" s="12">
        <v>0</v>
      </c>
      <c r="M11" s="12">
        <v>0</v>
      </c>
      <c r="N11" s="12">
        <v>0</v>
      </c>
      <c r="O11" s="13">
        <f t="shared" si="10"/>
        <v>0</v>
      </c>
      <c r="Q11" s="11">
        <f t="shared" si="11"/>
        <v>43405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335.24999999999983</v>
      </c>
      <c r="AA11" s="13">
        <v>335.24999999999983</v>
      </c>
      <c r="AB11" s="12">
        <v>0</v>
      </c>
      <c r="AC11" s="12">
        <v>0</v>
      </c>
      <c r="AD11" s="12">
        <v>0</v>
      </c>
      <c r="AE11" s="13">
        <f t="shared" si="12"/>
        <v>0</v>
      </c>
      <c r="AG11" s="11">
        <f t="shared" si="13"/>
        <v>43405</v>
      </c>
      <c r="AH11" s="12">
        <v>40128.266666666663</v>
      </c>
      <c r="AI11" s="12">
        <v>1080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44676.297816666658</v>
      </c>
      <c r="AQ11" s="13">
        <v>85884.564483333321</v>
      </c>
      <c r="AR11" s="12">
        <v>0</v>
      </c>
      <c r="AS11" s="12">
        <v>0</v>
      </c>
      <c r="AT11" s="12">
        <v>0</v>
      </c>
      <c r="AU11" s="13">
        <f t="shared" si="14"/>
        <v>0</v>
      </c>
      <c r="AW11" s="11">
        <f t="shared" si="15"/>
        <v>43405</v>
      </c>
      <c r="AX11" s="12">
        <v>26100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3">
        <f t="shared" si="16"/>
        <v>26100</v>
      </c>
      <c r="BH11" s="12">
        <v>0</v>
      </c>
      <c r="BI11" s="12">
        <v>0</v>
      </c>
      <c r="BJ11" s="12">
        <v>0</v>
      </c>
      <c r="BK11" s="13">
        <f t="shared" si="17"/>
        <v>0</v>
      </c>
      <c r="BM11" s="11">
        <f t="shared" si="18"/>
        <v>43405</v>
      </c>
      <c r="BN11" s="12">
        <v>4544.6333333333332</v>
      </c>
      <c r="BO11" s="12">
        <v>135937.43333333332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3">
        <v>140482.06666666665</v>
      </c>
      <c r="BX11" s="12">
        <v>0</v>
      </c>
      <c r="BY11" s="12">
        <v>0</v>
      </c>
      <c r="BZ11" s="12">
        <v>0</v>
      </c>
      <c r="CA11" s="13">
        <f t="shared" si="19"/>
        <v>0</v>
      </c>
      <c r="CC11" s="11">
        <f t="shared" si="20"/>
        <v>43405</v>
      </c>
      <c r="CD11" s="12">
        <v>142669.03333333335</v>
      </c>
      <c r="CE11" s="12">
        <v>10713.8</v>
      </c>
      <c r="CF11" s="12">
        <v>0</v>
      </c>
      <c r="CG11" s="12">
        <v>0</v>
      </c>
      <c r="CH11" s="12">
        <v>1619.1</v>
      </c>
      <c r="CI11" s="12">
        <v>0</v>
      </c>
      <c r="CJ11" s="12">
        <v>0</v>
      </c>
      <c r="CK11" s="12">
        <v>6916.666666666667</v>
      </c>
      <c r="CL11" s="12">
        <v>0</v>
      </c>
      <c r="CM11" s="13">
        <v>161918.6</v>
      </c>
      <c r="CN11" s="12">
        <v>0</v>
      </c>
      <c r="CO11" s="12">
        <v>0</v>
      </c>
      <c r="CP11" s="12">
        <v>0</v>
      </c>
      <c r="CQ11" s="13">
        <f t="shared" si="21"/>
        <v>0</v>
      </c>
      <c r="CS11" s="11">
        <f t="shared" si="22"/>
        <v>43405</v>
      </c>
      <c r="CT11" s="16">
        <f t="shared" si="0"/>
        <v>261266.66666666669</v>
      </c>
      <c r="CU11" s="16">
        <f t="shared" si="1"/>
        <v>150731.23333333331</v>
      </c>
      <c r="CV11" s="16">
        <f t="shared" si="2"/>
        <v>0</v>
      </c>
      <c r="CW11" s="16">
        <f t="shared" si="3"/>
        <v>0</v>
      </c>
      <c r="CX11" s="16">
        <f t="shared" si="4"/>
        <v>1619.1</v>
      </c>
      <c r="CY11" s="16">
        <f t="shared" si="5"/>
        <v>0</v>
      </c>
      <c r="CZ11" s="16">
        <f t="shared" si="6"/>
        <v>0</v>
      </c>
      <c r="DA11" s="16">
        <f t="shared" si="7"/>
        <v>6916.666666666667</v>
      </c>
      <c r="DB11" s="16">
        <f t="shared" si="8"/>
        <v>45011.547816666658</v>
      </c>
      <c r="DC11" s="13">
        <f t="shared" si="23"/>
        <v>465545.21448333334</v>
      </c>
      <c r="DD11" s="25">
        <f t="shared" si="24"/>
        <v>0</v>
      </c>
      <c r="DE11" s="26">
        <f t="shared" si="9"/>
        <v>0</v>
      </c>
      <c r="DF11" s="26">
        <f t="shared" si="9"/>
        <v>0</v>
      </c>
      <c r="DG11" s="27">
        <f t="shared" si="9"/>
        <v>0</v>
      </c>
    </row>
    <row r="12" spans="1:111" x14ac:dyDescent="0.3">
      <c r="A12" s="11">
        <v>43435</v>
      </c>
      <c r="B12" s="12">
        <v>40379.580645161288</v>
      </c>
      <c r="C12" s="12">
        <v>7491.9677419354848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3">
        <v>47871.548387096773</v>
      </c>
      <c r="L12" s="12">
        <v>0</v>
      </c>
      <c r="M12" s="12">
        <v>0</v>
      </c>
      <c r="N12" s="12">
        <v>0</v>
      </c>
      <c r="O12" s="13">
        <f t="shared" si="10"/>
        <v>0</v>
      </c>
      <c r="Q12" s="11">
        <f t="shared" si="11"/>
        <v>43435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315.76774193548368</v>
      </c>
      <c r="AA12" s="13">
        <v>315.76774193548368</v>
      </c>
      <c r="AB12" s="12">
        <v>0</v>
      </c>
      <c r="AC12" s="12">
        <v>0</v>
      </c>
      <c r="AD12" s="12">
        <v>0</v>
      </c>
      <c r="AE12" s="13">
        <f t="shared" si="12"/>
        <v>0</v>
      </c>
      <c r="AG12" s="11">
        <f t="shared" si="13"/>
        <v>43435</v>
      </c>
      <c r="AH12" s="12">
        <v>30682.741935483871</v>
      </c>
      <c r="AI12" s="12">
        <v>6483.8709677419356</v>
      </c>
      <c r="AJ12" s="12">
        <v>0</v>
      </c>
      <c r="AK12" s="12">
        <v>0</v>
      </c>
      <c r="AL12" s="12">
        <v>1387.0967741935483</v>
      </c>
      <c r="AM12" s="12">
        <v>0</v>
      </c>
      <c r="AN12" s="12">
        <v>0</v>
      </c>
      <c r="AO12" s="12">
        <v>0</v>
      </c>
      <c r="AP12" s="12">
        <v>41890.836956451618</v>
      </c>
      <c r="AQ12" s="13">
        <v>80444.546633870967</v>
      </c>
      <c r="AR12" s="12">
        <v>0</v>
      </c>
      <c r="AS12" s="12">
        <v>0</v>
      </c>
      <c r="AT12" s="12">
        <v>0</v>
      </c>
      <c r="AU12" s="13">
        <f t="shared" si="14"/>
        <v>0</v>
      </c>
      <c r="AW12" s="11">
        <f t="shared" si="15"/>
        <v>43435</v>
      </c>
      <c r="AX12" s="12">
        <v>21806.451612903227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3">
        <f t="shared" si="16"/>
        <v>21806.451612903227</v>
      </c>
      <c r="BH12" s="12">
        <v>0</v>
      </c>
      <c r="BI12" s="12">
        <v>0</v>
      </c>
      <c r="BJ12" s="12">
        <v>0</v>
      </c>
      <c r="BK12" s="13">
        <f t="shared" si="17"/>
        <v>0</v>
      </c>
      <c r="BM12" s="11">
        <f t="shared" si="18"/>
        <v>43435</v>
      </c>
      <c r="BN12" s="12">
        <v>15237.677419354839</v>
      </c>
      <c r="BO12" s="12">
        <v>157634.4193548387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3">
        <v>172872.09677419355</v>
      </c>
      <c r="BX12" s="12">
        <v>0</v>
      </c>
      <c r="BY12" s="12">
        <v>0</v>
      </c>
      <c r="BZ12" s="12">
        <v>0</v>
      </c>
      <c r="CA12" s="13">
        <f t="shared" si="19"/>
        <v>0</v>
      </c>
      <c r="CC12" s="11">
        <f t="shared" si="20"/>
        <v>43435</v>
      </c>
      <c r="CD12" s="12">
        <v>146409.67741935485</v>
      </c>
      <c r="CE12" s="12">
        <v>8774.1935483870966</v>
      </c>
      <c r="CF12" s="12">
        <v>0</v>
      </c>
      <c r="CG12" s="12">
        <v>435.48387096774195</v>
      </c>
      <c r="CH12" s="12">
        <v>0</v>
      </c>
      <c r="CI12" s="12">
        <v>0</v>
      </c>
      <c r="CJ12" s="12">
        <v>0</v>
      </c>
      <c r="CK12" s="12">
        <v>2451.6129032258063</v>
      </c>
      <c r="CL12" s="12">
        <v>0</v>
      </c>
      <c r="CM12" s="13">
        <v>158070.96774193548</v>
      </c>
      <c r="CN12" s="12">
        <v>0</v>
      </c>
      <c r="CO12" s="12">
        <v>0</v>
      </c>
      <c r="CP12" s="12">
        <v>0</v>
      </c>
      <c r="CQ12" s="13">
        <f t="shared" si="21"/>
        <v>0</v>
      </c>
      <c r="CS12" s="11">
        <f t="shared" si="22"/>
        <v>43435</v>
      </c>
      <c r="CT12" s="16">
        <f t="shared" si="0"/>
        <v>254516.12903225806</v>
      </c>
      <c r="CU12" s="16">
        <f t="shared" si="1"/>
        <v>180384.45161290321</v>
      </c>
      <c r="CV12" s="16">
        <f t="shared" si="2"/>
        <v>0</v>
      </c>
      <c r="CW12" s="16">
        <f t="shared" si="3"/>
        <v>435.48387096774195</v>
      </c>
      <c r="CX12" s="16">
        <f t="shared" si="4"/>
        <v>1387.0967741935483</v>
      </c>
      <c r="CY12" s="16">
        <f t="shared" si="5"/>
        <v>0</v>
      </c>
      <c r="CZ12" s="16">
        <f t="shared" si="6"/>
        <v>0</v>
      </c>
      <c r="DA12" s="16">
        <f t="shared" si="7"/>
        <v>2451.6129032258063</v>
      </c>
      <c r="DB12" s="16">
        <f t="shared" si="8"/>
        <v>42206.604698387098</v>
      </c>
      <c r="DC12" s="13">
        <f t="shared" si="23"/>
        <v>481381.37889193551</v>
      </c>
      <c r="DD12" s="25">
        <f t="shared" si="24"/>
        <v>0</v>
      </c>
      <c r="DE12" s="26">
        <f t="shared" si="9"/>
        <v>0</v>
      </c>
      <c r="DF12" s="26">
        <f t="shared" si="9"/>
        <v>0</v>
      </c>
      <c r="DG12" s="27">
        <f t="shared" si="9"/>
        <v>0</v>
      </c>
    </row>
    <row r="13" spans="1:111" x14ac:dyDescent="0.3">
      <c r="A13" s="11">
        <v>43466</v>
      </c>
      <c r="B13" s="12">
        <v>28639.903225806451</v>
      </c>
      <c r="C13" s="12">
        <v>20.903225806451612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3">
        <v>28660.806451612902</v>
      </c>
      <c r="L13" s="12">
        <v>0</v>
      </c>
      <c r="M13" s="12">
        <v>0</v>
      </c>
      <c r="N13" s="12">
        <v>0</v>
      </c>
      <c r="O13" s="13">
        <f t="shared" si="10"/>
        <v>0</v>
      </c>
      <c r="Q13" s="11">
        <f t="shared" si="11"/>
        <v>43466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296.26774193548368</v>
      </c>
      <c r="AA13" s="13">
        <v>296.26774193548368</v>
      </c>
      <c r="AB13" s="12">
        <v>0</v>
      </c>
      <c r="AC13" s="12">
        <v>0</v>
      </c>
      <c r="AD13" s="12">
        <v>0</v>
      </c>
      <c r="AE13" s="13">
        <f t="shared" si="12"/>
        <v>0</v>
      </c>
      <c r="AG13" s="11">
        <f t="shared" si="13"/>
        <v>43466</v>
      </c>
      <c r="AH13" s="12">
        <v>20483.870967741936</v>
      </c>
      <c r="AI13" s="12">
        <v>9677.4193548387102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40500.624053225809</v>
      </c>
      <c r="AQ13" s="13">
        <v>70661.91437580646</v>
      </c>
      <c r="AR13" s="12">
        <v>0</v>
      </c>
      <c r="AS13" s="12">
        <v>0</v>
      </c>
      <c r="AT13" s="12">
        <v>0</v>
      </c>
      <c r="AU13" s="13">
        <f t="shared" si="14"/>
        <v>0</v>
      </c>
      <c r="AW13" s="11">
        <f t="shared" si="15"/>
        <v>43466</v>
      </c>
      <c r="AX13" s="12">
        <v>23677.419354838708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3">
        <f t="shared" si="16"/>
        <v>23677.419354838708</v>
      </c>
      <c r="BH13" s="12">
        <v>0</v>
      </c>
      <c r="BI13" s="12">
        <v>0</v>
      </c>
      <c r="BJ13" s="12">
        <v>0</v>
      </c>
      <c r="BK13" s="13">
        <f t="shared" si="17"/>
        <v>0</v>
      </c>
      <c r="BM13" s="11">
        <f t="shared" si="18"/>
        <v>43466</v>
      </c>
      <c r="BN13" s="12">
        <v>19304.354838709678</v>
      </c>
      <c r="BO13" s="12">
        <v>142967.45161290321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3">
        <v>162271.80645161288</v>
      </c>
      <c r="BX13" s="12">
        <v>0</v>
      </c>
      <c r="BY13" s="12">
        <v>0</v>
      </c>
      <c r="BZ13" s="12">
        <v>0</v>
      </c>
      <c r="CA13" s="13">
        <f t="shared" si="19"/>
        <v>0</v>
      </c>
      <c r="CC13" s="11">
        <f t="shared" si="20"/>
        <v>43466</v>
      </c>
      <c r="CD13" s="12">
        <v>146554.96774193548</v>
      </c>
      <c r="CE13" s="12">
        <v>8348.3870967741932</v>
      </c>
      <c r="CF13" s="12">
        <v>0</v>
      </c>
      <c r="CG13" s="12">
        <v>1580.6451612903227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3">
        <v>156484</v>
      </c>
      <c r="CN13" s="12">
        <v>0</v>
      </c>
      <c r="CO13" s="12">
        <v>0</v>
      </c>
      <c r="CP13" s="12">
        <v>0</v>
      </c>
      <c r="CQ13" s="13">
        <f t="shared" si="21"/>
        <v>0</v>
      </c>
      <c r="CS13" s="11">
        <f t="shared" si="22"/>
        <v>43466</v>
      </c>
      <c r="CT13" s="16">
        <f t="shared" si="0"/>
        <v>238660.51612903224</v>
      </c>
      <c r="CU13" s="16">
        <f t="shared" si="1"/>
        <v>161014.16129032255</v>
      </c>
      <c r="CV13" s="16">
        <f t="shared" si="2"/>
        <v>0</v>
      </c>
      <c r="CW13" s="16">
        <f t="shared" si="3"/>
        <v>1580.6451612903227</v>
      </c>
      <c r="CX13" s="16">
        <f t="shared" si="4"/>
        <v>0</v>
      </c>
      <c r="CY13" s="16">
        <f t="shared" si="5"/>
        <v>0</v>
      </c>
      <c r="CZ13" s="16">
        <f t="shared" si="6"/>
        <v>0</v>
      </c>
      <c r="DA13" s="16">
        <f t="shared" si="7"/>
        <v>0</v>
      </c>
      <c r="DB13" s="16">
        <f t="shared" si="8"/>
        <v>40796.891795161289</v>
      </c>
      <c r="DC13" s="13">
        <f t="shared" si="23"/>
        <v>442052.21437580639</v>
      </c>
      <c r="DD13" s="25">
        <f t="shared" si="24"/>
        <v>0</v>
      </c>
      <c r="DE13" s="26">
        <f t="shared" si="9"/>
        <v>0</v>
      </c>
      <c r="DF13" s="26">
        <f t="shared" si="9"/>
        <v>0</v>
      </c>
      <c r="DG13" s="27">
        <f t="shared" si="9"/>
        <v>0</v>
      </c>
    </row>
    <row r="14" spans="1:111" x14ac:dyDescent="0.3">
      <c r="A14" s="11">
        <v>43497</v>
      </c>
      <c r="B14" s="12">
        <v>25719.535714285717</v>
      </c>
      <c r="C14" s="12">
        <v>624.21428571428578</v>
      </c>
      <c r="D14" s="12">
        <v>0</v>
      </c>
      <c r="E14" s="12">
        <v>0</v>
      </c>
      <c r="F14" s="12">
        <v>0</v>
      </c>
      <c r="G14" s="12">
        <v>2857.1428571428573</v>
      </c>
      <c r="H14" s="12">
        <v>0</v>
      </c>
      <c r="I14" s="12">
        <v>0</v>
      </c>
      <c r="J14" s="12">
        <v>0</v>
      </c>
      <c r="K14" s="13">
        <v>29200.892857142862</v>
      </c>
      <c r="L14" s="12">
        <v>0</v>
      </c>
      <c r="M14" s="12">
        <v>0</v>
      </c>
      <c r="N14" s="12">
        <v>0</v>
      </c>
      <c r="O14" s="13">
        <f t="shared" si="10"/>
        <v>0</v>
      </c>
      <c r="Q14" s="11">
        <f t="shared" si="11"/>
        <v>43497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276.60000000000008</v>
      </c>
      <c r="AA14" s="13">
        <v>276.60000000000008</v>
      </c>
      <c r="AB14" s="12">
        <v>0</v>
      </c>
      <c r="AC14" s="12">
        <v>0</v>
      </c>
      <c r="AD14" s="12">
        <v>0</v>
      </c>
      <c r="AE14" s="13">
        <f t="shared" si="12"/>
        <v>0</v>
      </c>
      <c r="AG14" s="11">
        <f t="shared" si="13"/>
        <v>43497</v>
      </c>
      <c r="AH14" s="12">
        <v>27447.5</v>
      </c>
      <c r="AI14" s="12">
        <v>535.71428571428578</v>
      </c>
      <c r="AJ14" s="12">
        <v>0</v>
      </c>
      <c r="AK14" s="12">
        <v>0</v>
      </c>
      <c r="AL14" s="12">
        <v>0</v>
      </c>
      <c r="AM14" s="12">
        <v>5714.2857142857147</v>
      </c>
      <c r="AN14" s="12">
        <v>0</v>
      </c>
      <c r="AO14" s="12">
        <v>0</v>
      </c>
      <c r="AP14" s="12">
        <v>38771.011150000013</v>
      </c>
      <c r="AQ14" s="13">
        <v>72468.511150000006</v>
      </c>
      <c r="AR14" s="12">
        <v>0</v>
      </c>
      <c r="AS14" s="12">
        <v>0</v>
      </c>
      <c r="AT14" s="12">
        <v>0</v>
      </c>
      <c r="AU14" s="13">
        <f t="shared" si="14"/>
        <v>0</v>
      </c>
      <c r="AW14" s="11">
        <f t="shared" si="15"/>
        <v>43497</v>
      </c>
      <c r="AX14" s="12">
        <v>22250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3">
        <f t="shared" si="16"/>
        <v>22250</v>
      </c>
      <c r="BH14" s="12">
        <v>0</v>
      </c>
      <c r="BI14" s="12">
        <v>0</v>
      </c>
      <c r="BJ14" s="12">
        <v>0</v>
      </c>
      <c r="BK14" s="13">
        <f t="shared" si="17"/>
        <v>0</v>
      </c>
      <c r="BM14" s="11">
        <f t="shared" si="18"/>
        <v>43497</v>
      </c>
      <c r="BN14" s="12">
        <v>5501.1785714285716</v>
      </c>
      <c r="BO14" s="12">
        <v>103604.17857142857</v>
      </c>
      <c r="BP14" s="12">
        <v>0</v>
      </c>
      <c r="BQ14" s="12">
        <v>0</v>
      </c>
      <c r="BR14" s="12">
        <v>29560.714285714286</v>
      </c>
      <c r="BS14" s="12">
        <v>0</v>
      </c>
      <c r="BT14" s="12">
        <v>0</v>
      </c>
      <c r="BU14" s="12">
        <v>0</v>
      </c>
      <c r="BV14" s="12">
        <v>0</v>
      </c>
      <c r="BW14" s="13">
        <v>138666.07142857142</v>
      </c>
      <c r="BX14" s="12">
        <v>0</v>
      </c>
      <c r="BY14" s="12">
        <v>0</v>
      </c>
      <c r="BZ14" s="12">
        <v>0</v>
      </c>
      <c r="CA14" s="13">
        <f t="shared" si="19"/>
        <v>0</v>
      </c>
      <c r="CC14" s="11">
        <f t="shared" si="20"/>
        <v>43497</v>
      </c>
      <c r="CD14" s="12">
        <v>128447.64285714286</v>
      </c>
      <c r="CE14" s="12">
        <v>19674.25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3">
        <v>148121.89285714284</v>
      </c>
      <c r="CN14" s="12">
        <v>0</v>
      </c>
      <c r="CO14" s="12">
        <v>0</v>
      </c>
      <c r="CP14" s="12">
        <v>0</v>
      </c>
      <c r="CQ14" s="13">
        <f t="shared" si="21"/>
        <v>0</v>
      </c>
      <c r="CS14" s="11">
        <f t="shared" si="22"/>
        <v>43497</v>
      </c>
      <c r="CT14" s="16">
        <f t="shared" si="0"/>
        <v>209365.85714285716</v>
      </c>
      <c r="CU14" s="16">
        <f t="shared" si="1"/>
        <v>124438.35714285714</v>
      </c>
      <c r="CV14" s="16">
        <f t="shared" si="2"/>
        <v>0</v>
      </c>
      <c r="CW14" s="16">
        <f t="shared" si="3"/>
        <v>0</v>
      </c>
      <c r="CX14" s="16">
        <f t="shared" si="4"/>
        <v>29560.714285714286</v>
      </c>
      <c r="CY14" s="16">
        <f t="shared" si="5"/>
        <v>8571.4285714285725</v>
      </c>
      <c r="CZ14" s="16">
        <f t="shared" si="6"/>
        <v>0</v>
      </c>
      <c r="DA14" s="16">
        <f t="shared" si="7"/>
        <v>0</v>
      </c>
      <c r="DB14" s="16">
        <f t="shared" si="8"/>
        <v>39047.611150000012</v>
      </c>
      <c r="DC14" s="13">
        <f t="shared" si="23"/>
        <v>410983.96829285717</v>
      </c>
      <c r="DD14" s="25">
        <f t="shared" si="24"/>
        <v>0</v>
      </c>
      <c r="DE14" s="26">
        <f t="shared" si="9"/>
        <v>0</v>
      </c>
      <c r="DF14" s="26">
        <f t="shared" si="9"/>
        <v>0</v>
      </c>
      <c r="DG14" s="27">
        <f t="shared" si="9"/>
        <v>0</v>
      </c>
    </row>
    <row r="15" spans="1:111" x14ac:dyDescent="0.3">
      <c r="A15" s="11">
        <v>43525</v>
      </c>
      <c r="B15" s="12">
        <v>12325.161290322581</v>
      </c>
      <c r="C15" s="12">
        <v>4189.2903225806458</v>
      </c>
      <c r="D15" s="12">
        <v>0</v>
      </c>
      <c r="E15" s="12">
        <v>0</v>
      </c>
      <c r="F15" s="12">
        <v>0</v>
      </c>
      <c r="G15" s="12">
        <v>12838.709677419354</v>
      </c>
      <c r="H15" s="12">
        <v>0</v>
      </c>
      <c r="I15" s="12">
        <v>0</v>
      </c>
      <c r="J15" s="12">
        <v>0</v>
      </c>
      <c r="K15" s="13">
        <v>29353.161290322583</v>
      </c>
      <c r="L15" s="12">
        <v>0</v>
      </c>
      <c r="M15" s="12">
        <v>0</v>
      </c>
      <c r="N15" s="12">
        <v>0</v>
      </c>
      <c r="O15" s="13">
        <f t="shared" si="10"/>
        <v>0</v>
      </c>
      <c r="Q15" s="11">
        <f t="shared" si="11"/>
        <v>43525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257.06451612903214</v>
      </c>
      <c r="AA15" s="13">
        <v>257.06451612903214</v>
      </c>
      <c r="AB15" s="12">
        <v>0</v>
      </c>
      <c r="AC15" s="12">
        <v>0</v>
      </c>
      <c r="AD15" s="12">
        <v>0</v>
      </c>
      <c r="AE15" s="13">
        <f t="shared" si="12"/>
        <v>0</v>
      </c>
      <c r="AG15" s="11">
        <f t="shared" si="13"/>
        <v>43525</v>
      </c>
      <c r="AH15" s="12">
        <v>9967.7419354838712</v>
      </c>
      <c r="AI15" s="12">
        <v>2096.7741935483873</v>
      </c>
      <c r="AJ15" s="12">
        <v>0</v>
      </c>
      <c r="AK15" s="12">
        <v>0</v>
      </c>
      <c r="AL15" s="12">
        <v>0</v>
      </c>
      <c r="AM15" s="12">
        <v>20000</v>
      </c>
      <c r="AN15" s="12">
        <v>0</v>
      </c>
      <c r="AO15" s="12">
        <v>0</v>
      </c>
      <c r="AP15" s="12">
        <v>38746.817601612907</v>
      </c>
      <c r="AQ15" s="13">
        <v>70811.333730645158</v>
      </c>
      <c r="AR15" s="12">
        <v>0</v>
      </c>
      <c r="AS15" s="12">
        <v>0</v>
      </c>
      <c r="AT15" s="12">
        <v>0</v>
      </c>
      <c r="AU15" s="13">
        <f t="shared" si="14"/>
        <v>0</v>
      </c>
      <c r="AW15" s="11">
        <f t="shared" si="15"/>
        <v>43525</v>
      </c>
      <c r="AX15" s="12">
        <v>23870.967741935485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3">
        <f t="shared" si="16"/>
        <v>23870.967741935485</v>
      </c>
      <c r="BH15" s="12">
        <v>0</v>
      </c>
      <c r="BI15" s="12">
        <v>0</v>
      </c>
      <c r="BJ15" s="12">
        <v>0</v>
      </c>
      <c r="BK15" s="13">
        <f t="shared" si="17"/>
        <v>0</v>
      </c>
      <c r="BM15" s="11">
        <f t="shared" si="18"/>
        <v>43525</v>
      </c>
      <c r="BN15" s="12">
        <v>32937.93548387097</v>
      </c>
      <c r="BO15" s="12">
        <v>93255.870967741939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3">
        <v>126193.80645161291</v>
      </c>
      <c r="BX15" s="12">
        <v>0</v>
      </c>
      <c r="BY15" s="12">
        <v>0</v>
      </c>
      <c r="BZ15" s="12">
        <v>0</v>
      </c>
      <c r="CA15" s="13">
        <f t="shared" si="19"/>
        <v>0</v>
      </c>
      <c r="CC15" s="11">
        <f t="shared" si="20"/>
        <v>43525</v>
      </c>
      <c r="CD15" s="12">
        <v>104911.09677419355</v>
      </c>
      <c r="CE15" s="12">
        <v>32854.838709677417</v>
      </c>
      <c r="CF15" s="12">
        <v>0</v>
      </c>
      <c r="CG15" s="12">
        <v>0</v>
      </c>
      <c r="CH15" s="12">
        <v>0</v>
      </c>
      <c r="CI15" s="12">
        <v>6032.2580645161288</v>
      </c>
      <c r="CJ15" s="12">
        <v>0</v>
      </c>
      <c r="CK15" s="12">
        <v>0</v>
      </c>
      <c r="CL15" s="12">
        <v>0</v>
      </c>
      <c r="CM15" s="13">
        <v>143798.19354838709</v>
      </c>
      <c r="CN15" s="12">
        <v>0</v>
      </c>
      <c r="CO15" s="12">
        <v>0</v>
      </c>
      <c r="CP15" s="12">
        <v>0</v>
      </c>
      <c r="CQ15" s="13">
        <f t="shared" si="21"/>
        <v>0</v>
      </c>
      <c r="CS15" s="11">
        <f t="shared" si="22"/>
        <v>43525</v>
      </c>
      <c r="CT15" s="16">
        <f t="shared" si="0"/>
        <v>184012.90322580645</v>
      </c>
      <c r="CU15" s="16">
        <f t="shared" si="1"/>
        <v>132396.77419354839</v>
      </c>
      <c r="CV15" s="16">
        <f t="shared" si="2"/>
        <v>0</v>
      </c>
      <c r="CW15" s="16">
        <f t="shared" si="3"/>
        <v>0</v>
      </c>
      <c r="CX15" s="16">
        <f t="shared" si="4"/>
        <v>0</v>
      </c>
      <c r="CY15" s="16">
        <f t="shared" si="5"/>
        <v>38870.967741935485</v>
      </c>
      <c r="CZ15" s="16">
        <f t="shared" si="6"/>
        <v>0</v>
      </c>
      <c r="DA15" s="16">
        <f t="shared" si="7"/>
        <v>0</v>
      </c>
      <c r="DB15" s="16">
        <f t="shared" si="8"/>
        <v>39003.882117741938</v>
      </c>
      <c r="DC15" s="13">
        <f t="shared" si="23"/>
        <v>394284.52727903222</v>
      </c>
      <c r="DD15" s="25">
        <f t="shared" si="24"/>
        <v>0</v>
      </c>
      <c r="DE15" s="26">
        <f t="shared" si="9"/>
        <v>0</v>
      </c>
      <c r="DF15" s="26">
        <f t="shared" si="9"/>
        <v>0</v>
      </c>
      <c r="DG15" s="27">
        <f t="shared" si="9"/>
        <v>0</v>
      </c>
    </row>
    <row r="16" spans="1:111" x14ac:dyDescent="0.3">
      <c r="A16" s="11">
        <v>43556</v>
      </c>
      <c r="B16" s="12">
        <v>3230.7666666666664</v>
      </c>
      <c r="C16" s="12">
        <v>2895.4333333333334</v>
      </c>
      <c r="D16" s="12">
        <v>0</v>
      </c>
      <c r="E16" s="12">
        <v>0</v>
      </c>
      <c r="F16" s="12">
        <v>0</v>
      </c>
      <c r="G16" s="12">
        <v>19516.666666666664</v>
      </c>
      <c r="H16" s="12">
        <v>0</v>
      </c>
      <c r="I16" s="12">
        <v>0</v>
      </c>
      <c r="J16" s="12">
        <v>0</v>
      </c>
      <c r="K16" s="13">
        <v>25642.866666666665</v>
      </c>
      <c r="L16" s="12">
        <v>0</v>
      </c>
      <c r="M16" s="12">
        <v>0</v>
      </c>
      <c r="N16" s="12">
        <v>0</v>
      </c>
      <c r="O16" s="13">
        <f t="shared" si="10"/>
        <v>0</v>
      </c>
      <c r="Q16" s="11">
        <f t="shared" si="11"/>
        <v>43556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236.68666666666667</v>
      </c>
      <c r="AA16" s="13">
        <v>236.68666666666667</v>
      </c>
      <c r="AB16" s="12">
        <v>0</v>
      </c>
      <c r="AC16" s="12">
        <v>0</v>
      </c>
      <c r="AD16" s="12">
        <v>0</v>
      </c>
      <c r="AE16" s="13">
        <f t="shared" si="12"/>
        <v>0</v>
      </c>
      <c r="AG16" s="11">
        <f t="shared" si="13"/>
        <v>43556</v>
      </c>
      <c r="AH16" s="12">
        <v>4316.4666666666672</v>
      </c>
      <c r="AI16" s="12">
        <v>5983.5333333333328</v>
      </c>
      <c r="AJ16" s="12">
        <v>0</v>
      </c>
      <c r="AK16" s="12">
        <v>0</v>
      </c>
      <c r="AL16" s="12">
        <v>0</v>
      </c>
      <c r="AM16" s="12">
        <v>24816.5</v>
      </c>
      <c r="AN16" s="12">
        <v>0</v>
      </c>
      <c r="AO16" s="12">
        <v>0</v>
      </c>
      <c r="AP16" s="12">
        <v>38021.011150000006</v>
      </c>
      <c r="AQ16" s="13">
        <v>73137.511150000006</v>
      </c>
      <c r="AR16" s="12">
        <v>0</v>
      </c>
      <c r="AS16" s="12">
        <v>0</v>
      </c>
      <c r="AT16" s="12">
        <v>0</v>
      </c>
      <c r="AU16" s="13">
        <f t="shared" si="14"/>
        <v>0</v>
      </c>
      <c r="AW16" s="11">
        <f t="shared" si="15"/>
        <v>43556</v>
      </c>
      <c r="AX16" s="12">
        <v>15133.333333333334</v>
      </c>
      <c r="AY16" s="12">
        <v>566.83333333333337</v>
      </c>
      <c r="AZ16" s="12">
        <v>0</v>
      </c>
      <c r="BA16" s="12">
        <v>0</v>
      </c>
      <c r="BB16" s="12">
        <v>0</v>
      </c>
      <c r="BC16" s="12">
        <v>2166.6666666666665</v>
      </c>
      <c r="BD16" s="12">
        <v>0</v>
      </c>
      <c r="BE16" s="12">
        <v>0</v>
      </c>
      <c r="BF16" s="12">
        <v>0</v>
      </c>
      <c r="BG16" s="13">
        <f t="shared" si="16"/>
        <v>17866.833333333336</v>
      </c>
      <c r="BH16" s="12">
        <v>0</v>
      </c>
      <c r="BI16" s="12">
        <v>0</v>
      </c>
      <c r="BJ16" s="12">
        <v>0</v>
      </c>
      <c r="BK16" s="13">
        <f t="shared" si="17"/>
        <v>0</v>
      </c>
      <c r="BM16" s="11">
        <f t="shared" si="18"/>
        <v>43556</v>
      </c>
      <c r="BN16" s="12">
        <v>6408.3333333333339</v>
      </c>
      <c r="BO16" s="12">
        <v>91885.666666666672</v>
      </c>
      <c r="BP16" s="12">
        <v>0</v>
      </c>
      <c r="BQ16" s="12">
        <v>0</v>
      </c>
      <c r="BR16" s="12">
        <v>0</v>
      </c>
      <c r="BS16" s="12">
        <v>4500.166666666667</v>
      </c>
      <c r="BT16" s="12">
        <v>0</v>
      </c>
      <c r="BU16" s="12">
        <v>0</v>
      </c>
      <c r="BV16" s="12">
        <v>0</v>
      </c>
      <c r="BW16" s="13">
        <v>102794.16666666667</v>
      </c>
      <c r="BX16" s="12">
        <v>0</v>
      </c>
      <c r="BY16" s="12">
        <v>0</v>
      </c>
      <c r="BZ16" s="12">
        <v>0</v>
      </c>
      <c r="CA16" s="13">
        <f t="shared" si="19"/>
        <v>0</v>
      </c>
      <c r="CC16" s="11">
        <f t="shared" si="20"/>
        <v>43556</v>
      </c>
      <c r="CD16" s="12">
        <v>101911.1</v>
      </c>
      <c r="CE16" s="12">
        <v>22623.333333333332</v>
      </c>
      <c r="CF16" s="12">
        <v>0</v>
      </c>
      <c r="CG16" s="12">
        <v>0</v>
      </c>
      <c r="CH16" s="12">
        <v>0</v>
      </c>
      <c r="CI16" s="12">
        <v>17000</v>
      </c>
      <c r="CJ16" s="12">
        <v>0</v>
      </c>
      <c r="CK16" s="12">
        <v>0</v>
      </c>
      <c r="CL16" s="12">
        <v>0</v>
      </c>
      <c r="CM16" s="13">
        <v>141534.43333333335</v>
      </c>
      <c r="CN16" s="12">
        <v>0</v>
      </c>
      <c r="CO16" s="12">
        <v>0</v>
      </c>
      <c r="CP16" s="12">
        <v>0</v>
      </c>
      <c r="CQ16" s="13">
        <f t="shared" si="21"/>
        <v>0</v>
      </c>
      <c r="CS16" s="11">
        <f t="shared" si="22"/>
        <v>43556</v>
      </c>
      <c r="CT16" s="16">
        <f t="shared" si="0"/>
        <v>131000</v>
      </c>
      <c r="CU16" s="16">
        <f t="shared" si="1"/>
        <v>123954.8</v>
      </c>
      <c r="CV16" s="16">
        <f t="shared" si="2"/>
        <v>0</v>
      </c>
      <c r="CW16" s="16">
        <f t="shared" si="3"/>
        <v>0</v>
      </c>
      <c r="CX16" s="16">
        <f t="shared" si="4"/>
        <v>0</v>
      </c>
      <c r="CY16" s="16">
        <f t="shared" si="5"/>
        <v>68000</v>
      </c>
      <c r="CZ16" s="16">
        <f t="shared" si="6"/>
        <v>0</v>
      </c>
      <c r="DA16" s="16">
        <f t="shared" si="7"/>
        <v>0</v>
      </c>
      <c r="DB16" s="16">
        <f t="shared" si="8"/>
        <v>38257.697816666674</v>
      </c>
      <c r="DC16" s="13">
        <f t="shared" si="23"/>
        <v>361212.49781666667</v>
      </c>
      <c r="DD16" s="25">
        <f t="shared" si="24"/>
        <v>0</v>
      </c>
      <c r="DE16" s="26">
        <f t="shared" si="9"/>
        <v>0</v>
      </c>
      <c r="DF16" s="26">
        <f t="shared" si="9"/>
        <v>0</v>
      </c>
      <c r="DG16" s="27">
        <f t="shared" si="9"/>
        <v>0</v>
      </c>
    </row>
    <row r="17" spans="1:111" x14ac:dyDescent="0.3">
      <c r="A17" s="11">
        <v>43586</v>
      </c>
      <c r="B17" s="12">
        <v>1242.1612903225807</v>
      </c>
      <c r="C17" s="12">
        <v>5707.9032258064517</v>
      </c>
      <c r="D17" s="12">
        <v>0</v>
      </c>
      <c r="E17" s="12">
        <v>0</v>
      </c>
      <c r="F17" s="12">
        <v>0</v>
      </c>
      <c r="G17" s="12">
        <v>16338.709677419356</v>
      </c>
      <c r="H17" s="12">
        <v>0</v>
      </c>
      <c r="I17" s="12">
        <v>0</v>
      </c>
      <c r="J17" s="12">
        <v>0</v>
      </c>
      <c r="K17" s="13">
        <v>23288.774193548386</v>
      </c>
      <c r="L17" s="12">
        <v>0</v>
      </c>
      <c r="M17" s="12">
        <v>0</v>
      </c>
      <c r="N17" s="12">
        <v>0</v>
      </c>
      <c r="O17" s="13">
        <f t="shared" si="10"/>
        <v>0</v>
      </c>
      <c r="Q17" s="11">
        <f t="shared" si="11"/>
        <v>43586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217.66451612903239</v>
      </c>
      <c r="AA17" s="13">
        <v>217.66451612903239</v>
      </c>
      <c r="AB17" s="12">
        <v>0</v>
      </c>
      <c r="AC17" s="12">
        <v>0</v>
      </c>
      <c r="AD17" s="12">
        <v>0</v>
      </c>
      <c r="AE17" s="13">
        <f t="shared" si="12"/>
        <v>0</v>
      </c>
      <c r="AG17" s="11">
        <f t="shared" si="13"/>
        <v>43586</v>
      </c>
      <c r="AH17" s="12">
        <v>4784.0322580645161</v>
      </c>
      <c r="AI17" s="12">
        <v>4191.7741935483873</v>
      </c>
      <c r="AJ17" s="12">
        <v>0</v>
      </c>
      <c r="AK17" s="12">
        <v>0</v>
      </c>
      <c r="AL17" s="12">
        <v>0</v>
      </c>
      <c r="AM17" s="12">
        <v>20792.419354838708</v>
      </c>
      <c r="AN17" s="12">
        <v>0</v>
      </c>
      <c r="AO17" s="12">
        <v>0</v>
      </c>
      <c r="AP17" s="12">
        <v>37942.346633870977</v>
      </c>
      <c r="AQ17" s="13">
        <v>67710.57244032259</v>
      </c>
      <c r="AR17" s="12">
        <v>0</v>
      </c>
      <c r="AS17" s="12">
        <v>0</v>
      </c>
      <c r="AT17" s="12">
        <v>0</v>
      </c>
      <c r="AU17" s="13">
        <f t="shared" si="14"/>
        <v>0</v>
      </c>
      <c r="AW17" s="11">
        <f t="shared" si="15"/>
        <v>43586</v>
      </c>
      <c r="AX17" s="12">
        <v>1290.3225806451612</v>
      </c>
      <c r="AY17" s="12">
        <v>0</v>
      </c>
      <c r="AZ17" s="12">
        <v>0</v>
      </c>
      <c r="BA17" s="12">
        <v>0</v>
      </c>
      <c r="BB17" s="12">
        <v>0</v>
      </c>
      <c r="BC17" s="12">
        <v>5000</v>
      </c>
      <c r="BD17" s="12">
        <v>0</v>
      </c>
      <c r="BE17" s="12">
        <v>0</v>
      </c>
      <c r="BF17" s="12">
        <v>0</v>
      </c>
      <c r="BG17" s="13">
        <f t="shared" si="16"/>
        <v>6290.322580645161</v>
      </c>
      <c r="BH17" s="12">
        <v>0</v>
      </c>
      <c r="BI17" s="12">
        <v>0</v>
      </c>
      <c r="BJ17" s="12">
        <v>0</v>
      </c>
      <c r="BK17" s="13">
        <f t="shared" si="17"/>
        <v>0</v>
      </c>
      <c r="BM17" s="11">
        <f t="shared" si="18"/>
        <v>43586</v>
      </c>
      <c r="BN17" s="12">
        <v>9999.8387096774204</v>
      </c>
      <c r="BO17" s="12">
        <v>89612.903225806454</v>
      </c>
      <c r="BP17" s="12">
        <v>0</v>
      </c>
      <c r="BQ17" s="12">
        <v>0</v>
      </c>
      <c r="BR17" s="12">
        <v>0</v>
      </c>
      <c r="BS17" s="12">
        <v>10385</v>
      </c>
      <c r="BT17" s="12">
        <v>0</v>
      </c>
      <c r="BU17" s="12">
        <v>0</v>
      </c>
      <c r="BV17" s="12">
        <v>0</v>
      </c>
      <c r="BW17" s="13">
        <v>109997.74193548388</v>
      </c>
      <c r="BX17" s="12">
        <v>0</v>
      </c>
      <c r="BY17" s="12">
        <v>0</v>
      </c>
      <c r="BZ17" s="12">
        <v>0</v>
      </c>
      <c r="CA17" s="13">
        <f t="shared" si="19"/>
        <v>0</v>
      </c>
      <c r="CC17" s="11">
        <f t="shared" si="20"/>
        <v>43586</v>
      </c>
      <c r="CD17" s="12">
        <v>77361.06451612903</v>
      </c>
      <c r="CE17" s="12">
        <v>28651.741935483871</v>
      </c>
      <c r="CF17" s="12">
        <v>0</v>
      </c>
      <c r="CG17" s="12">
        <v>0</v>
      </c>
      <c r="CH17" s="12">
        <v>0</v>
      </c>
      <c r="CI17" s="12">
        <v>27322.580645161288</v>
      </c>
      <c r="CJ17" s="12">
        <v>0</v>
      </c>
      <c r="CK17" s="12">
        <v>0</v>
      </c>
      <c r="CL17" s="12">
        <v>0</v>
      </c>
      <c r="CM17" s="13">
        <v>133335.38709677418</v>
      </c>
      <c r="CN17" s="12">
        <v>0</v>
      </c>
      <c r="CO17" s="12">
        <v>0</v>
      </c>
      <c r="CP17" s="12">
        <v>0</v>
      </c>
      <c r="CQ17" s="13">
        <f t="shared" si="21"/>
        <v>0</v>
      </c>
      <c r="CS17" s="11">
        <f t="shared" si="22"/>
        <v>43586</v>
      </c>
      <c r="CT17" s="16">
        <f t="shared" si="0"/>
        <v>94677.419354838712</v>
      </c>
      <c r="CU17" s="16">
        <f t="shared" si="1"/>
        <v>128164.32258064518</v>
      </c>
      <c r="CV17" s="16">
        <f t="shared" si="2"/>
        <v>0</v>
      </c>
      <c r="CW17" s="16">
        <f t="shared" si="3"/>
        <v>0</v>
      </c>
      <c r="CX17" s="16">
        <f t="shared" si="4"/>
        <v>0</v>
      </c>
      <c r="CY17" s="16">
        <f t="shared" si="5"/>
        <v>79838.709677419349</v>
      </c>
      <c r="CZ17" s="16">
        <f t="shared" si="6"/>
        <v>0</v>
      </c>
      <c r="DA17" s="16">
        <f t="shared" si="7"/>
        <v>0</v>
      </c>
      <c r="DB17" s="16">
        <f t="shared" si="8"/>
        <v>38160.011150000006</v>
      </c>
      <c r="DC17" s="13">
        <f t="shared" si="23"/>
        <v>340840.46276290319</v>
      </c>
      <c r="DD17" s="25">
        <f t="shared" si="24"/>
        <v>0</v>
      </c>
      <c r="DE17" s="26">
        <f t="shared" si="9"/>
        <v>0</v>
      </c>
      <c r="DF17" s="26">
        <f t="shared" si="9"/>
        <v>0</v>
      </c>
      <c r="DG17" s="27">
        <f t="shared" si="9"/>
        <v>0</v>
      </c>
    </row>
    <row r="18" spans="1:111" x14ac:dyDescent="0.3">
      <c r="A18" s="11">
        <v>43617</v>
      </c>
      <c r="B18" s="12">
        <v>2757.0666666666671</v>
      </c>
      <c r="C18" s="12">
        <v>11149.933333333332</v>
      </c>
      <c r="D18" s="12">
        <v>0</v>
      </c>
      <c r="E18" s="12">
        <v>0</v>
      </c>
      <c r="F18" s="12">
        <v>0</v>
      </c>
      <c r="G18" s="12">
        <v>9100</v>
      </c>
      <c r="H18" s="12">
        <v>0</v>
      </c>
      <c r="I18" s="12">
        <v>0</v>
      </c>
      <c r="J18" s="12">
        <v>0</v>
      </c>
      <c r="K18" s="13">
        <v>23007</v>
      </c>
      <c r="L18" s="12">
        <v>0</v>
      </c>
      <c r="M18" s="12">
        <v>0</v>
      </c>
      <c r="N18" s="12">
        <v>0</v>
      </c>
      <c r="O18" s="13">
        <f t="shared" si="10"/>
        <v>0</v>
      </c>
      <c r="Q18" s="11">
        <f t="shared" si="11"/>
        <v>43617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196.63000000000002</v>
      </c>
      <c r="AA18" s="13">
        <v>196.63000000000002</v>
      </c>
      <c r="AB18" s="12">
        <v>0</v>
      </c>
      <c r="AC18" s="12">
        <v>0</v>
      </c>
      <c r="AD18" s="12">
        <v>0</v>
      </c>
      <c r="AE18" s="13">
        <f t="shared" si="12"/>
        <v>0</v>
      </c>
      <c r="AG18" s="11">
        <f t="shared" si="13"/>
        <v>43617</v>
      </c>
      <c r="AH18" s="12">
        <v>1033.3333333333333</v>
      </c>
      <c r="AI18" s="12">
        <v>6800</v>
      </c>
      <c r="AJ18" s="12">
        <v>0</v>
      </c>
      <c r="AK18" s="12">
        <v>0</v>
      </c>
      <c r="AL18" s="12">
        <v>0</v>
      </c>
      <c r="AM18" s="12">
        <v>17515</v>
      </c>
      <c r="AN18" s="12">
        <v>0</v>
      </c>
      <c r="AO18" s="12">
        <v>0</v>
      </c>
      <c r="AP18" s="12">
        <v>35482.411150000029</v>
      </c>
      <c r="AQ18" s="13">
        <v>60830.744483333357</v>
      </c>
      <c r="AR18" s="12">
        <v>0</v>
      </c>
      <c r="AS18" s="12">
        <v>0</v>
      </c>
      <c r="AT18" s="12">
        <v>0</v>
      </c>
      <c r="AU18" s="13">
        <f t="shared" si="14"/>
        <v>0</v>
      </c>
      <c r="AW18" s="11">
        <f t="shared" si="15"/>
        <v>43617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5000</v>
      </c>
      <c r="BD18" s="12">
        <v>0</v>
      </c>
      <c r="BE18" s="12">
        <v>0</v>
      </c>
      <c r="BF18" s="12">
        <v>0</v>
      </c>
      <c r="BG18" s="13">
        <f t="shared" si="16"/>
        <v>5000</v>
      </c>
      <c r="BH18" s="12">
        <v>0</v>
      </c>
      <c r="BI18" s="12">
        <v>0</v>
      </c>
      <c r="BJ18" s="12">
        <v>0</v>
      </c>
      <c r="BK18" s="13">
        <f t="shared" si="17"/>
        <v>0</v>
      </c>
      <c r="BM18" s="11">
        <f t="shared" si="18"/>
        <v>43617</v>
      </c>
      <c r="BN18" s="12">
        <v>27761.5</v>
      </c>
      <c r="BO18" s="12">
        <v>76461</v>
      </c>
      <c r="BP18" s="12">
        <v>0</v>
      </c>
      <c r="BQ18" s="12">
        <v>0</v>
      </c>
      <c r="BR18" s="12">
        <v>0</v>
      </c>
      <c r="BS18" s="12">
        <v>10385</v>
      </c>
      <c r="BT18" s="12">
        <v>0</v>
      </c>
      <c r="BU18" s="12">
        <v>0</v>
      </c>
      <c r="BV18" s="12">
        <v>0</v>
      </c>
      <c r="BW18" s="13">
        <v>114607.5</v>
      </c>
      <c r="BX18" s="12">
        <v>0</v>
      </c>
      <c r="BY18" s="12">
        <v>0</v>
      </c>
      <c r="BZ18" s="12">
        <v>0</v>
      </c>
      <c r="CA18" s="13">
        <f t="shared" si="19"/>
        <v>0</v>
      </c>
      <c r="CC18" s="11">
        <f t="shared" si="20"/>
        <v>43617</v>
      </c>
      <c r="CD18" s="12">
        <v>46781.433333333334</v>
      </c>
      <c r="CE18" s="12">
        <v>54832.066666666666</v>
      </c>
      <c r="CF18" s="12">
        <v>0</v>
      </c>
      <c r="CG18" s="12">
        <v>0</v>
      </c>
      <c r="CH18" s="12">
        <v>0</v>
      </c>
      <c r="CI18" s="12">
        <v>26800</v>
      </c>
      <c r="CJ18" s="12">
        <v>0</v>
      </c>
      <c r="CK18" s="12">
        <v>0</v>
      </c>
      <c r="CL18" s="12">
        <v>0</v>
      </c>
      <c r="CM18" s="13">
        <v>128413.5</v>
      </c>
      <c r="CN18" s="12">
        <v>0</v>
      </c>
      <c r="CO18" s="12">
        <v>0</v>
      </c>
      <c r="CP18" s="12">
        <v>0</v>
      </c>
      <c r="CQ18" s="13">
        <f t="shared" si="21"/>
        <v>0</v>
      </c>
      <c r="CS18" s="11">
        <f t="shared" si="22"/>
        <v>43617</v>
      </c>
      <c r="CT18" s="16">
        <f t="shared" si="0"/>
        <v>78333.333333333328</v>
      </c>
      <c r="CU18" s="16">
        <f t="shared" si="1"/>
        <v>149243</v>
      </c>
      <c r="CV18" s="16">
        <f t="shared" si="2"/>
        <v>0</v>
      </c>
      <c r="CW18" s="16">
        <f t="shared" si="3"/>
        <v>0</v>
      </c>
      <c r="CX18" s="16">
        <f t="shared" si="4"/>
        <v>0</v>
      </c>
      <c r="CY18" s="16">
        <f t="shared" si="5"/>
        <v>68800</v>
      </c>
      <c r="CZ18" s="16">
        <f t="shared" si="6"/>
        <v>0</v>
      </c>
      <c r="DA18" s="16">
        <f t="shared" si="7"/>
        <v>0</v>
      </c>
      <c r="DB18" s="16">
        <f t="shared" si="8"/>
        <v>35679.041150000026</v>
      </c>
      <c r="DC18" s="13">
        <f t="shared" si="23"/>
        <v>332055.37448333332</v>
      </c>
      <c r="DD18" s="25">
        <f t="shared" si="24"/>
        <v>0</v>
      </c>
      <c r="DE18" s="26">
        <f t="shared" si="9"/>
        <v>0</v>
      </c>
      <c r="DF18" s="26">
        <f t="shared" si="9"/>
        <v>0</v>
      </c>
      <c r="DG18" s="27">
        <f t="shared" si="9"/>
        <v>0</v>
      </c>
    </row>
    <row r="19" spans="1:111" x14ac:dyDescent="0.3">
      <c r="A19" s="11">
        <v>43647</v>
      </c>
      <c r="B19" s="12">
        <v>7137.7419354838712</v>
      </c>
      <c r="C19" s="12">
        <v>7871.8709677419356</v>
      </c>
      <c r="D19" s="12">
        <v>0</v>
      </c>
      <c r="E19" s="12">
        <v>0</v>
      </c>
      <c r="F19" s="12">
        <v>6.290322580645161</v>
      </c>
      <c r="G19" s="12">
        <v>12519</v>
      </c>
      <c r="H19" s="12">
        <v>0</v>
      </c>
      <c r="I19" s="12">
        <v>0</v>
      </c>
      <c r="J19" s="12">
        <v>0</v>
      </c>
      <c r="K19" s="13">
        <v>27534.903225806454</v>
      </c>
      <c r="L19" s="12">
        <v>0</v>
      </c>
      <c r="M19" s="12">
        <v>0</v>
      </c>
      <c r="N19" s="12">
        <v>0</v>
      </c>
      <c r="O19" s="13">
        <f t="shared" si="10"/>
        <v>0</v>
      </c>
      <c r="Q19" s="11">
        <f t="shared" si="11"/>
        <v>43647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178.89999999999995</v>
      </c>
      <c r="AA19" s="13">
        <v>178.89999999999995</v>
      </c>
      <c r="AB19" s="12">
        <v>0</v>
      </c>
      <c r="AC19" s="12">
        <v>0</v>
      </c>
      <c r="AD19" s="12">
        <v>0</v>
      </c>
      <c r="AE19" s="13">
        <f t="shared" si="12"/>
        <v>0</v>
      </c>
      <c r="AG19" s="11">
        <f t="shared" si="13"/>
        <v>43647</v>
      </c>
      <c r="AH19" s="12">
        <v>181.7741935483871</v>
      </c>
      <c r="AI19" s="12">
        <v>225.80645161290323</v>
      </c>
      <c r="AJ19" s="12">
        <v>0</v>
      </c>
      <c r="AK19" s="12">
        <v>0</v>
      </c>
      <c r="AL19" s="12">
        <v>0</v>
      </c>
      <c r="AM19" s="12">
        <v>19585.483870967739</v>
      </c>
      <c r="AN19" s="12">
        <v>0</v>
      </c>
      <c r="AO19" s="12">
        <v>0</v>
      </c>
      <c r="AP19" s="12">
        <v>34818.580411806477</v>
      </c>
      <c r="AQ19" s="13">
        <v>54811.644927935507</v>
      </c>
      <c r="AR19" s="12">
        <v>0</v>
      </c>
      <c r="AS19" s="12">
        <v>0</v>
      </c>
      <c r="AT19" s="12">
        <v>0</v>
      </c>
      <c r="AU19" s="13">
        <f t="shared" si="14"/>
        <v>0</v>
      </c>
      <c r="AW19" s="11">
        <f t="shared" si="15"/>
        <v>43647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1612.9032258064517</v>
      </c>
      <c r="BD19" s="12">
        <v>0</v>
      </c>
      <c r="BE19" s="12">
        <v>0</v>
      </c>
      <c r="BF19" s="12">
        <v>0</v>
      </c>
      <c r="BG19" s="13">
        <f t="shared" si="16"/>
        <v>1612.9032258064517</v>
      </c>
      <c r="BH19" s="12">
        <v>0</v>
      </c>
      <c r="BI19" s="12">
        <v>0</v>
      </c>
      <c r="BJ19" s="12">
        <v>0</v>
      </c>
      <c r="BK19" s="13">
        <f t="shared" si="17"/>
        <v>0</v>
      </c>
      <c r="BM19" s="11">
        <f t="shared" si="18"/>
        <v>43647</v>
      </c>
      <c r="BN19" s="12">
        <v>26706.16129032258</v>
      </c>
      <c r="BO19" s="12">
        <v>69785.419354838712</v>
      </c>
      <c r="BP19" s="12">
        <v>0</v>
      </c>
      <c r="BQ19" s="12">
        <v>0</v>
      </c>
      <c r="BR19" s="12">
        <v>0</v>
      </c>
      <c r="BS19" s="12">
        <v>9508.4193548387102</v>
      </c>
      <c r="BT19" s="12">
        <v>0</v>
      </c>
      <c r="BU19" s="12">
        <v>0</v>
      </c>
      <c r="BV19" s="12">
        <v>0</v>
      </c>
      <c r="BW19" s="13">
        <v>106000</v>
      </c>
      <c r="BX19" s="12">
        <v>0</v>
      </c>
      <c r="BY19" s="12">
        <v>0</v>
      </c>
      <c r="BZ19" s="12">
        <v>0</v>
      </c>
      <c r="CA19" s="13">
        <f t="shared" si="19"/>
        <v>0</v>
      </c>
      <c r="CC19" s="11">
        <f t="shared" si="20"/>
        <v>43647</v>
      </c>
      <c r="CD19" s="12">
        <v>30329.16129032258</v>
      </c>
      <c r="CE19" s="12">
        <v>57821.225806451621</v>
      </c>
      <c r="CF19" s="12">
        <v>0</v>
      </c>
      <c r="CG19" s="12">
        <v>0</v>
      </c>
      <c r="CH19" s="12">
        <v>0</v>
      </c>
      <c r="CI19" s="12">
        <v>20000</v>
      </c>
      <c r="CJ19" s="12">
        <v>0</v>
      </c>
      <c r="CK19" s="12">
        <v>0</v>
      </c>
      <c r="CL19" s="12">
        <v>0</v>
      </c>
      <c r="CM19" s="13">
        <v>108150.3870967742</v>
      </c>
      <c r="CN19" s="12">
        <v>0</v>
      </c>
      <c r="CO19" s="12">
        <v>0</v>
      </c>
      <c r="CP19" s="12">
        <v>0</v>
      </c>
      <c r="CQ19" s="13">
        <f t="shared" si="21"/>
        <v>0</v>
      </c>
      <c r="CS19" s="11">
        <f t="shared" si="22"/>
        <v>43647</v>
      </c>
      <c r="CT19" s="16">
        <f t="shared" si="0"/>
        <v>64354.838709677424</v>
      </c>
      <c r="CU19" s="16">
        <f t="shared" si="1"/>
        <v>135704.32258064518</v>
      </c>
      <c r="CV19" s="16">
        <f t="shared" si="2"/>
        <v>0</v>
      </c>
      <c r="CW19" s="16">
        <f t="shared" si="3"/>
        <v>0</v>
      </c>
      <c r="CX19" s="16">
        <f t="shared" si="4"/>
        <v>6.290322580645161</v>
      </c>
      <c r="CY19" s="16">
        <f t="shared" si="5"/>
        <v>63225.806451612894</v>
      </c>
      <c r="CZ19" s="16">
        <f t="shared" si="6"/>
        <v>0</v>
      </c>
      <c r="DA19" s="16">
        <f t="shared" si="7"/>
        <v>0</v>
      </c>
      <c r="DB19" s="16">
        <f t="shared" si="8"/>
        <v>34997.480411806479</v>
      </c>
      <c r="DC19" s="13">
        <f t="shared" si="23"/>
        <v>298288.73847632261</v>
      </c>
      <c r="DD19" s="25">
        <f t="shared" si="24"/>
        <v>0</v>
      </c>
      <c r="DE19" s="26">
        <f t="shared" si="9"/>
        <v>0</v>
      </c>
      <c r="DF19" s="26">
        <f t="shared" si="9"/>
        <v>0</v>
      </c>
      <c r="DG19" s="27">
        <f t="shared" si="9"/>
        <v>0</v>
      </c>
    </row>
    <row r="20" spans="1:111" x14ac:dyDescent="0.3">
      <c r="A20" s="11">
        <v>43679</v>
      </c>
      <c r="B20" s="12">
        <v>8107.3225806451619</v>
      </c>
      <c r="C20" s="12">
        <v>10158.516129032259</v>
      </c>
      <c r="D20" s="12">
        <v>0</v>
      </c>
      <c r="E20" s="12">
        <v>0</v>
      </c>
      <c r="F20" s="12">
        <v>0</v>
      </c>
      <c r="G20" s="12">
        <v>14909</v>
      </c>
      <c r="H20" s="12">
        <v>0</v>
      </c>
      <c r="I20" s="12">
        <v>0</v>
      </c>
      <c r="J20" s="12">
        <v>0</v>
      </c>
      <c r="K20" s="13">
        <v>33174.838709677424</v>
      </c>
      <c r="L20" s="12">
        <v>0</v>
      </c>
      <c r="M20" s="12">
        <v>0</v>
      </c>
      <c r="N20" s="12">
        <v>0</v>
      </c>
      <c r="O20" s="13">
        <f t="shared" ref="O20" si="25">SUM(L20:N20)</f>
        <v>0</v>
      </c>
      <c r="Q20" s="11">
        <f t="shared" si="11"/>
        <v>43679</v>
      </c>
      <c r="R20" s="12">
        <v>286.67741935483872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157.74321806451616</v>
      </c>
      <c r="AA20" s="13">
        <v>444.42063741935488</v>
      </c>
      <c r="AB20" s="12">
        <v>0</v>
      </c>
      <c r="AC20" s="12">
        <v>0</v>
      </c>
      <c r="AD20" s="12">
        <v>0</v>
      </c>
      <c r="AE20" s="13">
        <f t="shared" ref="AE20" si="26">SUM(AB20:AD20)</f>
        <v>0</v>
      </c>
      <c r="AG20" s="11">
        <f t="shared" si="13"/>
        <v>43679</v>
      </c>
      <c r="AH20" s="12">
        <v>526.33333333333337</v>
      </c>
      <c r="AI20" s="12">
        <v>0</v>
      </c>
      <c r="AJ20" s="12">
        <v>0</v>
      </c>
      <c r="AK20" s="12">
        <v>0</v>
      </c>
      <c r="AL20" s="12">
        <v>0</v>
      </c>
      <c r="AM20" s="12">
        <v>16000</v>
      </c>
      <c r="AN20" s="12">
        <v>0</v>
      </c>
      <c r="AO20" s="12">
        <v>0</v>
      </c>
      <c r="AP20" s="12">
        <v>34403.658265999991</v>
      </c>
      <c r="AQ20" s="13">
        <v>50929.991599333327</v>
      </c>
      <c r="AR20" s="12">
        <v>0</v>
      </c>
      <c r="AS20" s="12">
        <v>0</v>
      </c>
      <c r="AT20" s="12">
        <v>0</v>
      </c>
      <c r="AU20" s="13">
        <f t="shared" ref="AU20:AU22" si="27">SUM(AR20:AT20)</f>
        <v>0</v>
      </c>
      <c r="AW20" s="11">
        <f t="shared" si="15"/>
        <v>43679</v>
      </c>
      <c r="AX20" s="12">
        <v>1747.516129032258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3">
        <f t="shared" si="16"/>
        <v>1747.516129032258</v>
      </c>
      <c r="BH20" s="12">
        <v>0</v>
      </c>
      <c r="BI20" s="12">
        <v>0</v>
      </c>
      <c r="BJ20" s="12">
        <v>0</v>
      </c>
      <c r="BK20" s="13">
        <f t="shared" ref="BK20" si="28">SUM(BH20:BJ20)</f>
        <v>0</v>
      </c>
      <c r="BM20" s="11">
        <f t="shared" si="18"/>
        <v>43679</v>
      </c>
      <c r="BN20" s="12">
        <v>23592.741935483871</v>
      </c>
      <c r="BO20" s="12">
        <v>64619.677419354841</v>
      </c>
      <c r="BP20" s="12">
        <v>0</v>
      </c>
      <c r="BQ20" s="12">
        <v>0</v>
      </c>
      <c r="BR20" s="12">
        <v>0</v>
      </c>
      <c r="BS20" s="12">
        <v>9091</v>
      </c>
      <c r="BT20" s="12">
        <v>0</v>
      </c>
      <c r="BU20" s="12">
        <v>0</v>
      </c>
      <c r="BV20" s="12">
        <v>0</v>
      </c>
      <c r="BW20" s="13">
        <v>97303.419354838712</v>
      </c>
      <c r="BX20" s="12">
        <v>0</v>
      </c>
      <c r="BY20" s="12">
        <v>0</v>
      </c>
      <c r="BZ20" s="12">
        <v>0</v>
      </c>
      <c r="CA20" s="13">
        <f t="shared" ref="CA20" si="29">SUM(BX20:BZ20)</f>
        <v>0</v>
      </c>
      <c r="CC20" s="11">
        <f t="shared" si="20"/>
        <v>43679</v>
      </c>
      <c r="CD20" s="12">
        <v>25756.387096774193</v>
      </c>
      <c r="CE20" s="12">
        <v>66997.032258064515</v>
      </c>
      <c r="CF20" s="12">
        <v>0</v>
      </c>
      <c r="CG20" s="12">
        <v>96.774193548387103</v>
      </c>
      <c r="CH20" s="12">
        <v>0</v>
      </c>
      <c r="CI20" s="12">
        <v>5161.2903225806449</v>
      </c>
      <c r="CJ20" s="12">
        <v>0</v>
      </c>
      <c r="CK20" s="12">
        <v>0</v>
      </c>
      <c r="CL20" s="12">
        <v>0</v>
      </c>
      <c r="CM20" s="13">
        <v>98011.483870967757</v>
      </c>
      <c r="CN20" s="12">
        <v>0</v>
      </c>
      <c r="CO20" s="12">
        <v>0</v>
      </c>
      <c r="CP20" s="12">
        <v>0</v>
      </c>
      <c r="CQ20" s="13">
        <f t="shared" ref="CQ20" si="30">SUM(CN20:CP20)</f>
        <v>0</v>
      </c>
      <c r="CS20" s="11">
        <f t="shared" si="22"/>
        <v>43679</v>
      </c>
      <c r="CT20" s="16">
        <f t="shared" ref="CT20" si="31">+B20+AX20+R20+BN20+AH20+CD20</f>
        <v>60016.978494623661</v>
      </c>
      <c r="CU20" s="16">
        <f t="shared" ref="CU20" si="32">+C20+AY20+S20+BO20+AI20+CE20</f>
        <v>141775.22580645164</v>
      </c>
      <c r="CV20" s="16">
        <f t="shared" ref="CV20" si="33">+D20+AZ20+T20+BP20+AJ20+CF20</f>
        <v>0</v>
      </c>
      <c r="CW20" s="16">
        <f t="shared" ref="CW20" si="34">+E20+BA20+U20+BQ20+AK20+CG20</f>
        <v>96.774193548387103</v>
      </c>
      <c r="CX20" s="16">
        <f t="shared" ref="CX20" si="35">+F20+BB20+V20+BR20+AL20+CH20</f>
        <v>0</v>
      </c>
      <c r="CY20" s="16">
        <f t="shared" ref="CY20" si="36">+G20+BC20+W20+BS20+AM20+CI20</f>
        <v>45161.290322580644</v>
      </c>
      <c r="CZ20" s="16">
        <f t="shared" ref="CZ20" si="37">+H20+BD20+X20+BT20+AN20+CJ20</f>
        <v>0</v>
      </c>
      <c r="DA20" s="16">
        <f t="shared" ref="DA20" si="38">+I20+BE20+Y20+BU20+AO20+CK20</f>
        <v>0</v>
      </c>
      <c r="DB20" s="16">
        <f t="shared" ref="DB20" si="39">+J20+BF20+Z20+BV20+AP20+CL20</f>
        <v>34561.40148406451</v>
      </c>
      <c r="DC20" s="13">
        <f t="shared" ref="DC20" si="40">SUM(CT20:DB20)</f>
        <v>281611.67030126887</v>
      </c>
      <c r="DD20" s="25">
        <f t="shared" ref="DD20" si="41">+L20+BH20+AB20+BX20+AR20+CN20</f>
        <v>0</v>
      </c>
      <c r="DE20" s="26">
        <f t="shared" ref="DE20" si="42">+M20+BI20+AC20+BY20+AS20+CO20</f>
        <v>0</v>
      </c>
      <c r="DF20" s="26">
        <f t="shared" ref="DF20" si="43">+N20+BJ20+AD20+BZ20+AT20+CP20</f>
        <v>0</v>
      </c>
      <c r="DG20" s="27">
        <f t="shared" ref="DG20" si="44">+O20+BK20+AE20+CA20+AU20+CQ20</f>
        <v>0</v>
      </c>
    </row>
    <row r="21" spans="1:111" x14ac:dyDescent="0.3">
      <c r="A21" s="11">
        <v>43711</v>
      </c>
      <c r="B21" s="12">
        <v>9045.2333333333336</v>
      </c>
      <c r="C21" s="12">
        <v>13996.366666666667</v>
      </c>
      <c r="D21" s="12">
        <v>0</v>
      </c>
      <c r="E21" s="12">
        <v>0</v>
      </c>
      <c r="F21" s="12">
        <v>0</v>
      </c>
      <c r="G21" s="12">
        <v>11442.333333333334</v>
      </c>
      <c r="H21" s="12">
        <v>0</v>
      </c>
      <c r="I21" s="12">
        <v>0</v>
      </c>
      <c r="J21" s="12">
        <v>0</v>
      </c>
      <c r="K21" s="13">
        <v>34483.933333333334</v>
      </c>
      <c r="L21" s="12">
        <v>0</v>
      </c>
      <c r="M21" s="12">
        <v>0</v>
      </c>
      <c r="N21" s="12">
        <v>0</v>
      </c>
      <c r="O21" s="13">
        <f t="shared" ref="O21" si="45">SUM(L21:N21)</f>
        <v>0</v>
      </c>
      <c r="Q21" s="11">
        <f>+A21</f>
        <v>43711</v>
      </c>
      <c r="R21" s="12">
        <v>1255.4333333333334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138.50033966666666</v>
      </c>
      <c r="AA21" s="13">
        <v>1393.933673</v>
      </c>
      <c r="AB21" s="12">
        <v>0</v>
      </c>
      <c r="AC21" s="12">
        <v>0</v>
      </c>
      <c r="AD21" s="12">
        <v>0</v>
      </c>
      <c r="AE21" s="13">
        <f t="shared" ref="AE21" si="46">SUM(AB21:AD21)</f>
        <v>0</v>
      </c>
      <c r="AG21" s="11">
        <f t="shared" si="13"/>
        <v>43711</v>
      </c>
      <c r="AH21" s="12">
        <v>1973.3666666666668</v>
      </c>
      <c r="AI21" s="12">
        <v>6966.666666666667</v>
      </c>
      <c r="AJ21" s="12">
        <v>0</v>
      </c>
      <c r="AK21" s="12">
        <v>0</v>
      </c>
      <c r="AL21" s="12">
        <v>0</v>
      </c>
      <c r="AM21" s="12">
        <v>2133.3333333333335</v>
      </c>
      <c r="AN21" s="12">
        <v>0</v>
      </c>
      <c r="AO21" s="12">
        <v>0</v>
      </c>
      <c r="AP21" s="12">
        <v>34378.658265999991</v>
      </c>
      <c r="AQ21" s="13">
        <v>45452.02493266666</v>
      </c>
      <c r="AR21" s="12">
        <v>0</v>
      </c>
      <c r="AS21" s="12">
        <v>0</v>
      </c>
      <c r="AT21" s="12">
        <v>0</v>
      </c>
      <c r="AU21" s="13">
        <f t="shared" si="27"/>
        <v>0</v>
      </c>
      <c r="AW21" s="11">
        <f t="shared" si="15"/>
        <v>43711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3">
        <f t="shared" ref="BG21" si="47">SUM(AX21:BF21)</f>
        <v>0</v>
      </c>
      <c r="BH21" s="12">
        <v>0</v>
      </c>
      <c r="BI21" s="12">
        <v>0</v>
      </c>
      <c r="BJ21" s="12">
        <v>0</v>
      </c>
      <c r="BK21" s="13">
        <f t="shared" ref="BK21" si="48">SUM(BH21:BJ21)</f>
        <v>0</v>
      </c>
      <c r="BM21" s="11">
        <f t="shared" si="18"/>
        <v>43711</v>
      </c>
      <c r="BN21" s="12">
        <v>23515.533333333333</v>
      </c>
      <c r="BO21" s="12">
        <v>62616.666666666664</v>
      </c>
      <c r="BP21" s="12">
        <v>0</v>
      </c>
      <c r="BQ21" s="12">
        <v>0</v>
      </c>
      <c r="BR21" s="12">
        <v>0</v>
      </c>
      <c r="BS21" s="12">
        <v>9091</v>
      </c>
      <c r="BT21" s="12">
        <v>0</v>
      </c>
      <c r="BU21" s="12">
        <v>0</v>
      </c>
      <c r="BV21" s="12">
        <v>0</v>
      </c>
      <c r="BW21" s="13">
        <v>95223.2</v>
      </c>
      <c r="BX21" s="12">
        <v>0</v>
      </c>
      <c r="BY21" s="12">
        <v>0</v>
      </c>
      <c r="BZ21" s="12">
        <v>0</v>
      </c>
      <c r="CA21" s="13">
        <f t="shared" ref="CA21" si="49">SUM(BX21:BZ21)</f>
        <v>0</v>
      </c>
      <c r="CC21" s="11">
        <f t="shared" si="20"/>
        <v>43711</v>
      </c>
      <c r="CD21" s="12">
        <v>24210.433333333334</v>
      </c>
      <c r="CE21" s="12">
        <v>71283.233333333337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0</v>
      </c>
      <c r="CM21" s="13">
        <v>95493.666666666672</v>
      </c>
      <c r="CN21" s="12">
        <v>0</v>
      </c>
      <c r="CO21" s="12">
        <v>0</v>
      </c>
      <c r="CP21" s="12">
        <v>0</v>
      </c>
      <c r="CQ21" s="13">
        <f t="shared" ref="CQ21" si="50">SUM(CN21:CP21)</f>
        <v>0</v>
      </c>
      <c r="CS21" s="11">
        <f t="shared" ref="CS21:CS22" si="51">+CC21</f>
        <v>43711</v>
      </c>
      <c r="CT21" s="16">
        <f t="shared" ref="CT21" si="52">+B21+AX21+R21+BN21+AH21+CD21</f>
        <v>60000</v>
      </c>
      <c r="CU21" s="16">
        <f t="shared" ref="CU21" si="53">+C21+AY21+S21+BO21+AI21+CE21</f>
        <v>154862.93333333335</v>
      </c>
      <c r="CV21" s="16">
        <f t="shared" ref="CV21" si="54">+D21+AZ21+T21+BP21+AJ21+CF21</f>
        <v>0</v>
      </c>
      <c r="CW21" s="16">
        <f t="shared" ref="CW21" si="55">+E21+BA21+U21+BQ21+AK21+CG21</f>
        <v>0</v>
      </c>
      <c r="CX21" s="16">
        <f t="shared" ref="CX21" si="56">+F21+BB21+V21+BR21+AL21+CH21</f>
        <v>0</v>
      </c>
      <c r="CY21" s="16">
        <f t="shared" ref="CY21" si="57">+G21+BC21+W21+BS21+AM21+CI21</f>
        <v>22666.666666666668</v>
      </c>
      <c r="CZ21" s="16">
        <f t="shared" ref="CZ21" si="58">+H21+BD21+X21+BT21+AN21+CJ21</f>
        <v>0</v>
      </c>
      <c r="DA21" s="16">
        <f t="shared" ref="DA21" si="59">+I21+BE21+Y21+BU21+AO21+CK21</f>
        <v>0</v>
      </c>
      <c r="DB21" s="16">
        <f t="shared" ref="DB21" si="60">+J21+BF21+Z21+BV21+AP21+CL21</f>
        <v>34517.158605666657</v>
      </c>
      <c r="DC21" s="13">
        <f t="shared" ref="DC21" si="61">SUM(CT21:DB21)</f>
        <v>272046.75860566669</v>
      </c>
      <c r="DD21" s="25">
        <f t="shared" ref="DD21" si="62">+L21+BH21+AB21+BX21+AR21+CN21</f>
        <v>0</v>
      </c>
      <c r="DE21" s="26">
        <f t="shared" ref="DE21" si="63">+M21+BI21+AC21+BY21+AS21+CO21</f>
        <v>0</v>
      </c>
      <c r="DF21" s="26">
        <f t="shared" ref="DF21" si="64">+N21+BJ21+AD21+BZ21+AT21+CP21</f>
        <v>0</v>
      </c>
      <c r="DG21" s="27">
        <f t="shared" ref="DG21" si="65">+O21+BK21+AE21+CA21+AU21+CQ21</f>
        <v>0</v>
      </c>
    </row>
    <row r="22" spans="1:111" x14ac:dyDescent="0.3">
      <c r="A22" s="11">
        <v>43739</v>
      </c>
      <c r="B22" s="12">
        <v>7546.6451612903229</v>
      </c>
      <c r="C22" s="12">
        <v>15030.548387096775</v>
      </c>
      <c r="D22" s="12">
        <v>0</v>
      </c>
      <c r="E22" s="12">
        <v>0</v>
      </c>
      <c r="F22" s="12">
        <v>0</v>
      </c>
      <c r="G22" s="12">
        <v>3571.5483870967741</v>
      </c>
      <c r="H22" s="12">
        <v>0</v>
      </c>
      <c r="I22" s="12">
        <v>0</v>
      </c>
      <c r="J22" s="12">
        <v>0</v>
      </c>
      <c r="K22" s="13">
        <v>26148.741935483871</v>
      </c>
      <c r="L22" s="12">
        <v>0</v>
      </c>
      <c r="M22" s="12">
        <v>0</v>
      </c>
      <c r="N22" s="12">
        <v>0</v>
      </c>
      <c r="O22" s="13">
        <f t="shared" ref="O22" si="66">SUM(L22:N22)</f>
        <v>0</v>
      </c>
      <c r="Q22" s="11">
        <v>43739</v>
      </c>
      <c r="R22" s="12">
        <v>1075.9354838709678</v>
      </c>
      <c r="S22" s="12">
        <v>0</v>
      </c>
      <c r="T22" s="12">
        <v>0</v>
      </c>
      <c r="U22" s="12">
        <v>0</v>
      </c>
      <c r="V22" s="12">
        <v>0</v>
      </c>
      <c r="W22" s="12">
        <v>859.87096774193549</v>
      </c>
      <c r="X22" s="12">
        <v>0</v>
      </c>
      <c r="Y22" s="12">
        <v>0</v>
      </c>
      <c r="Z22" s="12">
        <v>118.62173751612897</v>
      </c>
      <c r="AA22" s="13">
        <v>2054.4281891290325</v>
      </c>
      <c r="AB22" s="12">
        <v>0</v>
      </c>
      <c r="AC22" s="12">
        <v>0</v>
      </c>
      <c r="AD22" s="12">
        <v>0</v>
      </c>
      <c r="AE22" s="13">
        <v>0</v>
      </c>
      <c r="AF22"/>
      <c r="AG22" s="11">
        <f>+Q22</f>
        <v>43739</v>
      </c>
      <c r="AH22" s="12">
        <v>3710.1612903225805</v>
      </c>
      <c r="AI22" s="12">
        <v>7290.322580645161</v>
      </c>
      <c r="AJ22" s="12">
        <v>0</v>
      </c>
      <c r="AK22" s="12">
        <v>0</v>
      </c>
      <c r="AL22" s="12">
        <v>0</v>
      </c>
      <c r="AM22" s="12">
        <v>3043.6774193548385</v>
      </c>
      <c r="AN22" s="12">
        <v>0</v>
      </c>
      <c r="AO22" s="12">
        <v>0</v>
      </c>
      <c r="AP22" s="12">
        <v>33653.658265999991</v>
      </c>
      <c r="AQ22" s="13">
        <v>47697.819556322574</v>
      </c>
      <c r="AR22" s="12">
        <v>0</v>
      </c>
      <c r="AS22" s="12">
        <v>0</v>
      </c>
      <c r="AT22" s="12">
        <v>0</v>
      </c>
      <c r="AU22" s="13">
        <f t="shared" si="27"/>
        <v>0</v>
      </c>
      <c r="AW22" s="11">
        <f>+AW21+30</f>
        <v>43741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3">
        <f t="shared" ref="BG22" si="67">SUM(AX22:BF22)</f>
        <v>0</v>
      </c>
      <c r="BH22" s="12">
        <v>0</v>
      </c>
      <c r="BI22" s="12">
        <v>0</v>
      </c>
      <c r="BJ22" s="12">
        <v>0</v>
      </c>
      <c r="BK22" s="13">
        <f t="shared" ref="BK22" si="68">SUM(BH22:BJ22)</f>
        <v>0</v>
      </c>
      <c r="BM22" s="11">
        <f t="shared" si="18"/>
        <v>43741</v>
      </c>
      <c r="BN22" s="12">
        <v>18628.322580645159</v>
      </c>
      <c r="BO22" s="12">
        <v>76303.225806451606</v>
      </c>
      <c r="BP22" s="12">
        <v>0</v>
      </c>
      <c r="BQ22" s="12">
        <v>0</v>
      </c>
      <c r="BR22" s="12">
        <v>0</v>
      </c>
      <c r="BS22" s="12">
        <v>6555.7096774193551</v>
      </c>
      <c r="BT22" s="12">
        <v>0</v>
      </c>
      <c r="BU22" s="12">
        <v>0</v>
      </c>
      <c r="BV22" s="12">
        <v>0</v>
      </c>
      <c r="BW22" s="13">
        <v>101487.25806451611</v>
      </c>
      <c r="BX22" s="12">
        <v>0</v>
      </c>
      <c r="BY22" s="12">
        <v>0</v>
      </c>
      <c r="BZ22" s="12">
        <v>0</v>
      </c>
      <c r="CA22" s="13">
        <v>0</v>
      </c>
      <c r="CC22" s="11">
        <f t="shared" si="20"/>
        <v>43741</v>
      </c>
      <c r="CD22" s="12">
        <v>17103.451612903227</v>
      </c>
      <c r="CE22" s="12">
        <v>74582.483870967742</v>
      </c>
      <c r="CF22" s="12">
        <v>0</v>
      </c>
      <c r="CG22" s="12">
        <v>0</v>
      </c>
      <c r="CH22" s="12">
        <v>0</v>
      </c>
      <c r="CI22" s="12">
        <v>5969.1935483870966</v>
      </c>
      <c r="CJ22" s="12">
        <v>0</v>
      </c>
      <c r="CK22" s="12">
        <v>0</v>
      </c>
      <c r="CL22" s="12">
        <v>0</v>
      </c>
      <c r="CM22" s="13">
        <v>97655.129032258061</v>
      </c>
      <c r="CN22" s="12">
        <v>0</v>
      </c>
      <c r="CO22" s="12">
        <v>0</v>
      </c>
      <c r="CP22" s="12">
        <v>0</v>
      </c>
      <c r="CQ22" s="13">
        <v>0</v>
      </c>
      <c r="CS22" s="11">
        <f t="shared" si="51"/>
        <v>43741</v>
      </c>
      <c r="CT22" s="16">
        <f t="shared" ref="CT22" si="69">+B22+AX22+R22+BN22+AH22+CD22</f>
        <v>48064.516129032258</v>
      </c>
      <c r="CU22" s="16">
        <f t="shared" ref="CU22" si="70">+C22+AY22+S22+BO22+AI22+CE22</f>
        <v>173206.58064516127</v>
      </c>
      <c r="CV22" s="16">
        <f t="shared" ref="CV22" si="71">+D22+AZ22+T22+BP22+AJ22+CF22</f>
        <v>0</v>
      </c>
      <c r="CW22" s="16">
        <f t="shared" ref="CW22" si="72">+E22+BA22+U22+BQ22+AK22+CG22</f>
        <v>0</v>
      </c>
      <c r="CX22" s="16">
        <f t="shared" ref="CX22" si="73">+F22+BB22+V22+BR22+AL22+CH22</f>
        <v>0</v>
      </c>
      <c r="CY22" s="16">
        <f t="shared" ref="CY22" si="74">+G22+BC22+W22+BS22+AM22+CI22</f>
        <v>20000</v>
      </c>
      <c r="CZ22" s="16">
        <f t="shared" ref="CZ22" si="75">+H22+BD22+X22+BT22+AN22+CJ22</f>
        <v>0</v>
      </c>
      <c r="DA22" s="16">
        <f t="shared" ref="DA22" si="76">+I22+BE22+Y22+BU22+AO22+CK22</f>
        <v>0</v>
      </c>
      <c r="DB22" s="16">
        <f t="shared" ref="DB22" si="77">+J22+BF22+Z22+BV22+AP22+CL22</f>
        <v>33772.28000351612</v>
      </c>
      <c r="DC22" s="13">
        <f t="shared" ref="DC22" si="78">SUM(CT22:DB22)</f>
        <v>275043.37677770964</v>
      </c>
      <c r="DD22" s="25">
        <f t="shared" ref="DD22" si="79">+L22+BH22+AB22+BX22+AR22+CN22</f>
        <v>0</v>
      </c>
      <c r="DE22" s="26">
        <f t="shared" ref="DE22" si="80">+M22+BI22+AC22+BY22+AS22+CO22</f>
        <v>0</v>
      </c>
      <c r="DF22" s="26">
        <f t="shared" ref="DF22" si="81">+N22+BJ22+AD22+BZ22+AT22+CP22</f>
        <v>0</v>
      </c>
      <c r="DG22" s="27">
        <f t="shared" ref="DG22" si="82">+O22+BK22+AE22+CA22+AU22+CQ22</f>
        <v>0</v>
      </c>
    </row>
    <row r="23" spans="1:111" x14ac:dyDescent="0.3">
      <c r="A23" s="11">
        <f>+A22+33</f>
        <v>43772</v>
      </c>
      <c r="B23" s="12">
        <v>7650.9000000000005</v>
      </c>
      <c r="C23" s="12">
        <v>19057.600000000002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3">
        <v>26708.500000000004</v>
      </c>
      <c r="L23" s="12">
        <v>0</v>
      </c>
      <c r="M23" s="12">
        <v>0</v>
      </c>
      <c r="N23" s="12">
        <v>0</v>
      </c>
      <c r="O23" s="13">
        <f t="shared" ref="O23:O24" si="83">SUM(L23:N23)</f>
        <v>0</v>
      </c>
      <c r="Q23" s="11">
        <f>+Q22+33</f>
        <v>43772</v>
      </c>
      <c r="R23" s="12">
        <v>834.90000000000009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98.037006333333309</v>
      </c>
      <c r="AA23" s="13">
        <v>932.93700633333344</v>
      </c>
      <c r="AB23" s="12">
        <v>0</v>
      </c>
      <c r="AC23" s="12">
        <v>0</v>
      </c>
      <c r="AD23" s="12">
        <v>0</v>
      </c>
      <c r="AE23" s="13">
        <v>0</v>
      </c>
      <c r="AG23" s="11">
        <f>+Q23</f>
        <v>43772</v>
      </c>
      <c r="AH23" s="12">
        <v>5725.7</v>
      </c>
      <c r="AI23" s="12">
        <v>1566.6666666666667</v>
      </c>
      <c r="AJ23" s="12">
        <v>0</v>
      </c>
      <c r="AK23" s="12">
        <v>0</v>
      </c>
      <c r="AL23" s="12">
        <v>0</v>
      </c>
      <c r="AM23" s="12">
        <v>4908.6000000000004</v>
      </c>
      <c r="AN23" s="12">
        <v>0</v>
      </c>
      <c r="AO23" s="12">
        <v>0</v>
      </c>
      <c r="AP23" s="12">
        <v>33491.086799333323</v>
      </c>
      <c r="AQ23" s="13">
        <v>45692.05346599999</v>
      </c>
      <c r="AR23" s="12">
        <v>0</v>
      </c>
      <c r="AS23" s="12">
        <v>0</v>
      </c>
      <c r="AT23" s="12">
        <v>0</v>
      </c>
      <c r="AU23" s="13">
        <f t="shared" ref="AU23" si="84">SUM(AR23:AT23)</f>
        <v>0</v>
      </c>
      <c r="AW23" s="11">
        <f>+AW22+30</f>
        <v>43771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3">
        <f t="shared" ref="BG23" si="85">SUM(AX23:BF23)</f>
        <v>0</v>
      </c>
      <c r="BH23" s="12">
        <v>0</v>
      </c>
      <c r="BI23" s="12">
        <v>0</v>
      </c>
      <c r="BJ23" s="12">
        <v>0</v>
      </c>
      <c r="BK23" s="13">
        <f t="shared" ref="BK23" si="86">SUM(BH23:BJ23)</f>
        <v>0</v>
      </c>
      <c r="BM23" s="11">
        <f t="shared" ref="BM23" si="87">+AW23</f>
        <v>43771</v>
      </c>
      <c r="BN23" s="12">
        <v>12894.133333333333</v>
      </c>
      <c r="BO23" s="12">
        <v>85800</v>
      </c>
      <c r="BP23" s="12">
        <v>0</v>
      </c>
      <c r="BQ23" s="12">
        <v>0</v>
      </c>
      <c r="BR23" s="12">
        <v>0</v>
      </c>
      <c r="BS23" s="12">
        <v>6545.7</v>
      </c>
      <c r="BT23" s="12">
        <v>0</v>
      </c>
      <c r="BU23" s="12">
        <v>0</v>
      </c>
      <c r="BV23" s="12">
        <v>0</v>
      </c>
      <c r="BW23" s="13">
        <v>105239.83333333333</v>
      </c>
      <c r="BX23" s="12">
        <v>0</v>
      </c>
      <c r="BY23" s="12">
        <v>0</v>
      </c>
      <c r="BZ23" s="12">
        <v>0</v>
      </c>
      <c r="CA23" s="13">
        <v>0</v>
      </c>
      <c r="CC23" s="11">
        <v>43770</v>
      </c>
      <c r="CD23" s="12">
        <v>12894.366666666667</v>
      </c>
      <c r="CE23" s="12">
        <v>78168.433333333334</v>
      </c>
      <c r="CF23" s="12">
        <v>0</v>
      </c>
      <c r="CG23" s="12">
        <v>0</v>
      </c>
      <c r="CH23" s="12">
        <v>0</v>
      </c>
      <c r="CI23" s="12">
        <v>6545.7</v>
      </c>
      <c r="CJ23" s="12">
        <v>0</v>
      </c>
      <c r="CK23" s="12">
        <v>0</v>
      </c>
      <c r="CL23" s="12">
        <v>0</v>
      </c>
      <c r="CM23" s="13">
        <v>97608.5</v>
      </c>
      <c r="CN23" s="12">
        <v>0</v>
      </c>
      <c r="CO23" s="12">
        <v>0</v>
      </c>
      <c r="CP23" s="12">
        <v>0</v>
      </c>
      <c r="CQ23" s="13">
        <v>0</v>
      </c>
      <c r="CS23" s="11">
        <f t="shared" ref="CS23" si="88">+CC23</f>
        <v>43770</v>
      </c>
      <c r="CT23" s="16">
        <f t="shared" ref="CT23" si="89">+B23+AX23+R23+BN23+AH23+CD23</f>
        <v>40000</v>
      </c>
      <c r="CU23" s="16">
        <f t="shared" ref="CU23" si="90">+C23+AY23+S23+BO23+AI23+CE23</f>
        <v>184592.7</v>
      </c>
      <c r="CV23" s="16">
        <f t="shared" ref="CV23" si="91">+D23+AZ23+T23+BP23+AJ23+CF23</f>
        <v>0</v>
      </c>
      <c r="CW23" s="16">
        <f t="shared" ref="CW23" si="92">+E23+BA23+U23+BQ23+AK23+CG23</f>
        <v>0</v>
      </c>
      <c r="CX23" s="16">
        <f t="shared" ref="CX23" si="93">+F23+BB23+V23+BR23+AL23+CH23</f>
        <v>0</v>
      </c>
      <c r="CY23" s="16">
        <f t="shared" ref="CY23" si="94">+G23+BC23+W23+BS23+AM23+CI23</f>
        <v>18000</v>
      </c>
      <c r="CZ23" s="16">
        <f t="shared" ref="CZ23" si="95">+H23+BD23+X23+BT23+AN23+CJ23</f>
        <v>0</v>
      </c>
      <c r="DA23" s="16">
        <f t="shared" ref="DA23" si="96">+I23+BE23+Y23+BU23+AO23+CK23</f>
        <v>0</v>
      </c>
      <c r="DB23" s="16">
        <f t="shared" ref="DB23" si="97">+J23+BF23+Z23+BV23+AP23+CL23</f>
        <v>33589.123805666655</v>
      </c>
      <c r="DC23" s="13">
        <f t="shared" ref="DC23" si="98">SUM(CT23:DB23)</f>
        <v>276181.82380566665</v>
      </c>
      <c r="DD23" s="25">
        <f t="shared" ref="DD23" si="99">+L23+BH23+AB23+BX23+AR23+CN23</f>
        <v>0</v>
      </c>
      <c r="DE23" s="26">
        <f t="shared" ref="DE23" si="100">+M23+BI23+AC23+BY23+AS23+CO23</f>
        <v>0</v>
      </c>
      <c r="DF23" s="26">
        <f t="shared" ref="DF23" si="101">+N23+BJ23+AD23+BZ23+AT23+CP23</f>
        <v>0</v>
      </c>
      <c r="DG23" s="27">
        <f t="shared" ref="DG23" si="102">+O23+BK23+AE23+CA23+AU23+CQ23</f>
        <v>0</v>
      </c>
    </row>
    <row r="24" spans="1:111" x14ac:dyDescent="0.3">
      <c r="A24" s="11">
        <v>43800</v>
      </c>
      <c r="B24" s="12">
        <v>7526.1612903225805</v>
      </c>
      <c r="C24" s="12">
        <v>19313.645161290322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3">
        <v>26839.806451612902</v>
      </c>
      <c r="L24" s="12">
        <v>0</v>
      </c>
      <c r="M24" s="12">
        <v>0</v>
      </c>
      <c r="N24" s="12">
        <v>0</v>
      </c>
      <c r="O24" s="13">
        <f t="shared" si="83"/>
        <v>0</v>
      </c>
      <c r="Q24" s="11">
        <v>43800</v>
      </c>
      <c r="R24" s="12">
        <v>49.677419354838712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78.821737516129019</v>
      </c>
      <c r="AA24" s="13">
        <v>128.49915687096774</v>
      </c>
      <c r="AB24" s="12">
        <v>0</v>
      </c>
      <c r="AC24" s="12">
        <v>0</v>
      </c>
      <c r="AD24" s="12">
        <v>0</v>
      </c>
      <c r="AE24" s="13">
        <v>0</v>
      </c>
      <c r="AG24" s="11">
        <v>43800</v>
      </c>
      <c r="AH24" s="12">
        <v>8545</v>
      </c>
      <c r="AI24" s="12">
        <v>7233.3333333333339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31215.086266000024</v>
      </c>
      <c r="AQ24" s="13">
        <v>46985.086266000028</v>
      </c>
      <c r="AR24" s="12">
        <v>0</v>
      </c>
      <c r="AS24" s="12">
        <v>0</v>
      </c>
      <c r="AT24" s="12">
        <v>0</v>
      </c>
      <c r="AU24" s="13">
        <f t="shared" ref="AU24" si="103">SUM(AR24:AT24)</f>
        <v>0</v>
      </c>
      <c r="AW24" s="11">
        <v>43800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3">
        <v>0</v>
      </c>
      <c r="BH24" s="12">
        <v>0</v>
      </c>
      <c r="BI24" s="12">
        <v>0</v>
      </c>
      <c r="BJ24" s="12">
        <v>0</v>
      </c>
      <c r="BK24" s="13">
        <f t="shared" ref="BK24" si="104">SUM(BH24:BJ24)</f>
        <v>0</v>
      </c>
      <c r="BM24" s="11">
        <v>43800</v>
      </c>
      <c r="BN24" s="12">
        <v>11940</v>
      </c>
      <c r="BO24" s="12">
        <v>93633.333333333328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3">
        <v>105580.23333333332</v>
      </c>
      <c r="BX24" s="12">
        <v>0</v>
      </c>
      <c r="BY24" s="12">
        <v>0</v>
      </c>
      <c r="BZ24" s="12">
        <v>0</v>
      </c>
      <c r="CA24" s="13">
        <v>0</v>
      </c>
      <c r="CC24" s="11">
        <v>43800</v>
      </c>
      <c r="CD24" s="12">
        <v>11939</v>
      </c>
      <c r="CE24" s="12">
        <v>92141.466666666674</v>
      </c>
      <c r="CF24" s="12">
        <v>0</v>
      </c>
      <c r="CG24" s="12">
        <v>0</v>
      </c>
      <c r="CH24" s="12">
        <v>0</v>
      </c>
      <c r="CI24" s="12">
        <v>0</v>
      </c>
      <c r="CJ24" s="12">
        <v>0</v>
      </c>
      <c r="CK24" s="12">
        <v>0</v>
      </c>
      <c r="CL24" s="12">
        <v>0</v>
      </c>
      <c r="CM24" s="13">
        <v>104087.90000000001</v>
      </c>
      <c r="CN24" s="12">
        <v>0</v>
      </c>
      <c r="CO24" s="12">
        <v>0</v>
      </c>
      <c r="CP24" s="12">
        <v>0</v>
      </c>
      <c r="CQ24" s="13">
        <v>0</v>
      </c>
      <c r="CS24" s="11">
        <f t="shared" ref="CS24" si="105">+CC24</f>
        <v>43800</v>
      </c>
      <c r="CT24" s="16">
        <f>+B24+AX24+R24+BN24+AH24+CD24</f>
        <v>39999.838709677424</v>
      </c>
      <c r="CU24" s="16">
        <f t="shared" ref="CU24" si="106">+C24+AY24+S24+BO24+AI24+CE24</f>
        <v>212321.77849462366</v>
      </c>
      <c r="CV24" s="16">
        <f t="shared" ref="CV24" si="107">+D24+AZ24+T24+BP24+AJ24+CF24</f>
        <v>0</v>
      </c>
      <c r="CW24" s="16">
        <f t="shared" ref="CW24" si="108">+E24+BA24+U24+BQ24+AK24+CG24</f>
        <v>0</v>
      </c>
      <c r="CX24" s="16">
        <f t="shared" ref="CX24" si="109">+F24+BB24+V24+BR24+AL24+CH24</f>
        <v>0</v>
      </c>
      <c r="CY24" s="16">
        <f t="shared" ref="CY24" si="110">+G24+BC24+W24+BS24+AM24+CI24</f>
        <v>0</v>
      </c>
      <c r="CZ24" s="16">
        <f t="shared" ref="CZ24" si="111">+H24+BD24+X24+BT24+AN24+CJ24</f>
        <v>0</v>
      </c>
      <c r="DA24" s="16">
        <f t="shared" ref="DA24" si="112">+I24+BE24+Y24+BU24+AO24+CK24</f>
        <v>0</v>
      </c>
      <c r="DB24" s="16">
        <f t="shared" ref="DB24" si="113">+J24+BF24+Z24+BV24+AP24+CL24</f>
        <v>31293.908003516153</v>
      </c>
      <c r="DC24" s="13">
        <f t="shared" ref="DC24" si="114">SUM(CT24:DB24)</f>
        <v>283615.52520781726</v>
      </c>
      <c r="DD24" s="25">
        <f t="shared" ref="DD24" si="115">+L24+BH24+AB24+BX24+AR24+CN24</f>
        <v>0</v>
      </c>
      <c r="DE24" s="26">
        <f t="shared" ref="DE24" si="116">+M24+BI24+AC24+BY24+AS24+CO24</f>
        <v>0</v>
      </c>
      <c r="DF24" s="26">
        <f t="shared" ref="DF24" si="117">+N24+BJ24+AD24+BZ24+AT24+CP24</f>
        <v>0</v>
      </c>
      <c r="DG24" s="27">
        <f t="shared" ref="DG24" si="118">+O24+BK24+AE24+CA24+AU24+CQ24</f>
        <v>0</v>
      </c>
    </row>
    <row r="25" spans="1:111" x14ac:dyDescent="0.3">
      <c r="A25" s="11">
        <v>43831</v>
      </c>
      <c r="B25" s="12">
        <v>9668</v>
      </c>
      <c r="C25" s="12">
        <v>17198.548387096773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4590.6002705161281</v>
      </c>
      <c r="K25" s="13">
        <v>26866.548387096773</v>
      </c>
      <c r="L25" s="12">
        <v>0</v>
      </c>
      <c r="M25" s="12">
        <v>0</v>
      </c>
      <c r="N25" s="12">
        <v>0</v>
      </c>
      <c r="O25" s="13">
        <f t="shared" ref="O25" si="119">SUM(L25:N25)</f>
        <v>0</v>
      </c>
      <c r="Q25" s="11">
        <v>43831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58.666541064516096</v>
      </c>
      <c r="AA25" s="13">
        <v>58.666541064516096</v>
      </c>
      <c r="AB25" s="12">
        <v>0</v>
      </c>
      <c r="AC25" s="12">
        <v>0</v>
      </c>
      <c r="AD25" s="12">
        <v>0</v>
      </c>
      <c r="AE25" s="13">
        <v>0</v>
      </c>
      <c r="AG25" s="11">
        <v>43831</v>
      </c>
      <c r="AH25" s="12">
        <v>283.70967741935482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30451.25974554837</v>
      </c>
      <c r="AQ25" s="13">
        <v>30734.969422967726</v>
      </c>
      <c r="AR25" s="12">
        <v>0</v>
      </c>
      <c r="AS25" s="12">
        <v>0</v>
      </c>
      <c r="AT25" s="12">
        <v>0</v>
      </c>
      <c r="AU25" s="13">
        <v>0</v>
      </c>
      <c r="AW25" s="11">
        <v>43832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3">
        <v>0</v>
      </c>
      <c r="BH25" s="12">
        <v>0</v>
      </c>
      <c r="BI25" s="12">
        <v>0</v>
      </c>
      <c r="BJ25" s="12">
        <v>0</v>
      </c>
      <c r="BK25" s="13">
        <f t="shared" ref="BK25" si="120">SUM(BH25:BJ25)</f>
        <v>0</v>
      </c>
      <c r="BM25" s="11">
        <v>43831</v>
      </c>
      <c r="BN25" s="12">
        <v>15411.967741935485</v>
      </c>
      <c r="BO25" s="12">
        <v>90580.645161290318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3">
        <v>105992.6129032258</v>
      </c>
      <c r="BX25" s="12">
        <v>0</v>
      </c>
      <c r="BY25" s="12">
        <v>0</v>
      </c>
      <c r="BZ25" s="12">
        <v>0</v>
      </c>
      <c r="CA25" s="13">
        <v>0</v>
      </c>
      <c r="CC25" s="11">
        <v>43831</v>
      </c>
      <c r="CD25" s="12">
        <v>14636.322580645161</v>
      </c>
      <c r="CE25" s="12">
        <v>74267.354838709682</v>
      </c>
      <c r="CF25" s="12">
        <v>0</v>
      </c>
      <c r="CG25" s="12">
        <v>0</v>
      </c>
      <c r="CH25" s="12">
        <v>0</v>
      </c>
      <c r="CI25" s="12">
        <v>0</v>
      </c>
      <c r="CJ25" s="12">
        <v>0</v>
      </c>
      <c r="CK25" s="12">
        <v>0</v>
      </c>
      <c r="CL25" s="12">
        <v>0</v>
      </c>
      <c r="CM25" s="13">
        <v>88903.677419354848</v>
      </c>
      <c r="CN25" s="12"/>
      <c r="CO25" s="12"/>
      <c r="CP25" s="12"/>
      <c r="CQ25" s="13"/>
      <c r="CS25" s="11">
        <f t="shared" ref="CS25" si="121">+CC25</f>
        <v>43831</v>
      </c>
      <c r="CT25" s="16">
        <f t="shared" ref="CT25" si="122">+B25+AX25+R25+BN25+AH25+CD25</f>
        <v>40000</v>
      </c>
      <c r="CU25" s="16">
        <f t="shared" ref="CU25" si="123">+C25+AY25+S25+BO25+AI25+CE25</f>
        <v>182046.54838709679</v>
      </c>
      <c r="CV25" s="16">
        <f t="shared" ref="CV25" si="124">+D25+AZ25+T25+BP25+AJ25+CF25</f>
        <v>0</v>
      </c>
      <c r="CW25" s="16">
        <f t="shared" ref="CW25" si="125">+E25+BA25+U25+BQ25+AK25+CG25</f>
        <v>0</v>
      </c>
      <c r="CX25" s="16">
        <f t="shared" ref="CX25" si="126">+F25+BB25+V25+BR25+AL25+CH25</f>
        <v>0</v>
      </c>
      <c r="CY25" s="16">
        <f t="shared" ref="CY25" si="127">+G25+BC25+W25+BS25+AM25+CI25</f>
        <v>0</v>
      </c>
      <c r="CZ25" s="16">
        <f t="shared" ref="CZ25" si="128">+H25+BD25+X25+BT25+AN25+CJ25</f>
        <v>0</v>
      </c>
      <c r="DA25" s="16">
        <f t="shared" ref="DA25" si="129">+I25+BE25+Y25+BU25+AO25+CK25</f>
        <v>0</v>
      </c>
      <c r="DB25" s="16">
        <f t="shared" ref="DB25" si="130">+J25+BF25+Z25+BV25+AP25+CL25</f>
        <v>35100.526557129015</v>
      </c>
      <c r="DC25" s="13">
        <f t="shared" ref="DC25" si="131">SUM(CT25:DB25)</f>
        <v>257147.07494422581</v>
      </c>
      <c r="DD25" s="25">
        <f t="shared" ref="DD25" si="132">+L25+BH25+AB25+BX25+AR25+CN25</f>
        <v>0</v>
      </c>
      <c r="DE25" s="26">
        <f t="shared" ref="DE25" si="133">+M25+BI25+AC25+BY25+AS25+CO25</f>
        <v>0</v>
      </c>
      <c r="DF25" s="26">
        <f t="shared" ref="DF25" si="134">+N25+BJ25+AD25+BZ25+AT25+CP25</f>
        <v>0</v>
      </c>
      <c r="DG25" s="27">
        <f t="shared" ref="DG25" si="135">+O25+BK25+AE25+CA25+AU25+CQ25</f>
        <v>0</v>
      </c>
    </row>
    <row r="26" spans="1:111" x14ac:dyDescent="0.3">
      <c r="DC26" s="30"/>
    </row>
  </sheetData>
  <mergeCells count="19">
    <mergeCell ref="A4:A5"/>
    <mergeCell ref="B4:K4"/>
    <mergeCell ref="AX4:BG4"/>
    <mergeCell ref="L4:O4"/>
    <mergeCell ref="AB4:AE4"/>
    <mergeCell ref="AR4:AU4"/>
    <mergeCell ref="R4:AA4"/>
    <mergeCell ref="AG4:AG5"/>
    <mergeCell ref="AH4:AQ4"/>
    <mergeCell ref="BH4:BK4"/>
    <mergeCell ref="DD4:DG4"/>
    <mergeCell ref="BX4:CA4"/>
    <mergeCell ref="CN4:CQ4"/>
    <mergeCell ref="BM4:BM5"/>
    <mergeCell ref="BN4:BW4"/>
    <mergeCell ref="CC4:CC5"/>
    <mergeCell ref="CD4:CM4"/>
    <mergeCell ref="CS4:CS5"/>
    <mergeCell ref="CT4:DC4"/>
  </mergeCells>
  <pageMargins left="0.35433070866141736" right="0.15748031496062992" top="1.1023622047244095" bottom="1.4566929133858268" header="0.86614173228346458" footer="0.7480314960629921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JUIN 2018 A ... </vt:lpstr>
      <vt:lpstr>'INJEC ET PONCT JUIN 2018 A ...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2020-02-06T13:09:27Z</dcterms:modified>
</cp:coreProperties>
</file>