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chong\Documents\Bureau\Mes travaux\2019\BDP Publiées\Cameroun\"/>
    </mc:Choice>
  </mc:AlternateContent>
  <bookViews>
    <workbookView xWindow="0" yWindow="0" windowWidth="28800" windowHeight="12030"/>
  </bookViews>
  <sheets>
    <sheet name="20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9" i="1" l="1"/>
  <c r="E218" i="1"/>
  <c r="E217" i="1"/>
  <c r="E216" i="1"/>
  <c r="E215" i="1"/>
  <c r="E214" i="1"/>
  <c r="E213" i="1"/>
  <c r="E212" i="1"/>
  <c r="E211" i="1"/>
  <c r="E210" i="1"/>
  <c r="E209" i="1"/>
  <c r="D209" i="1"/>
  <c r="C209" i="1"/>
  <c r="E208" i="1"/>
  <c r="E207" i="1"/>
  <c r="D207" i="1"/>
  <c r="C207" i="1"/>
  <c r="D206" i="1"/>
  <c r="D205" i="1" s="1"/>
  <c r="E205" i="1" s="1"/>
  <c r="C206" i="1"/>
  <c r="E206" i="1" s="1"/>
  <c r="E204" i="1"/>
  <c r="E203" i="1"/>
  <c r="E202" i="1"/>
  <c r="E201" i="1"/>
  <c r="E200" i="1"/>
  <c r="D199" i="1"/>
  <c r="C199" i="1"/>
  <c r="E199" i="1" s="1"/>
  <c r="E198" i="1"/>
  <c r="E197" i="1"/>
  <c r="E196" i="1"/>
  <c r="E195" i="1"/>
  <c r="E194" i="1"/>
  <c r="D193" i="1"/>
  <c r="C193" i="1"/>
  <c r="E193" i="1" s="1"/>
  <c r="E192" i="1"/>
  <c r="E191" i="1"/>
  <c r="E190" i="1"/>
  <c r="D189" i="1"/>
  <c r="D188" i="1" s="1"/>
  <c r="D187" i="1" s="1"/>
  <c r="E185" i="1"/>
  <c r="E184" i="1"/>
  <c r="E183" i="1"/>
  <c r="E182" i="1"/>
  <c r="D181" i="1"/>
  <c r="C181" i="1"/>
  <c r="E181" i="1" s="1"/>
  <c r="E180" i="1"/>
  <c r="E179" i="1"/>
  <c r="E178" i="1"/>
  <c r="D177" i="1"/>
  <c r="E177" i="1" s="1"/>
  <c r="C177" i="1"/>
  <c r="E176" i="1"/>
  <c r="E175" i="1"/>
  <c r="E174" i="1"/>
  <c r="D174" i="1"/>
  <c r="C174" i="1"/>
  <c r="E173" i="1"/>
  <c r="E172" i="1"/>
  <c r="E171" i="1"/>
  <c r="D170" i="1"/>
  <c r="D162" i="1" s="1"/>
  <c r="C170" i="1"/>
  <c r="E170" i="1" s="1"/>
  <c r="E169" i="1"/>
  <c r="E168" i="1"/>
  <c r="E167" i="1"/>
  <c r="E166" i="1"/>
  <c r="D166" i="1"/>
  <c r="C166" i="1"/>
  <c r="E165" i="1"/>
  <c r="E164" i="1"/>
  <c r="D163" i="1"/>
  <c r="C163" i="1"/>
  <c r="E163" i="1" s="1"/>
  <c r="E161" i="1"/>
  <c r="E160" i="1"/>
  <c r="D158" i="1"/>
  <c r="C158" i="1"/>
  <c r="E158" i="1" s="1"/>
  <c r="E157" i="1"/>
  <c r="E156" i="1"/>
  <c r="E155" i="1"/>
  <c r="D154" i="1"/>
  <c r="E154" i="1" s="1"/>
  <c r="C154" i="1"/>
  <c r="E153" i="1"/>
  <c r="E152" i="1"/>
  <c r="E151" i="1"/>
  <c r="D151" i="1"/>
  <c r="C151" i="1"/>
  <c r="E150" i="1"/>
  <c r="E149" i="1"/>
  <c r="E148" i="1"/>
  <c r="D147" i="1"/>
  <c r="D139" i="1" s="1"/>
  <c r="C147" i="1"/>
  <c r="E147" i="1" s="1"/>
  <c r="E146" i="1"/>
  <c r="E145" i="1"/>
  <c r="E144" i="1"/>
  <c r="E143" i="1"/>
  <c r="D143" i="1"/>
  <c r="C143" i="1"/>
  <c r="E142" i="1"/>
  <c r="E141" i="1"/>
  <c r="D140" i="1"/>
  <c r="C140" i="1"/>
  <c r="E140" i="1" s="1"/>
  <c r="E137" i="1"/>
  <c r="E136" i="1"/>
  <c r="E135" i="1"/>
  <c r="E134" i="1"/>
  <c r="D133" i="1"/>
  <c r="C133" i="1"/>
  <c r="C128" i="1" s="1"/>
  <c r="E128" i="1" s="1"/>
  <c r="E132" i="1"/>
  <c r="E131" i="1"/>
  <c r="E130" i="1"/>
  <c r="E129" i="1"/>
  <c r="D129" i="1"/>
  <c r="C129" i="1"/>
  <c r="D128" i="1"/>
  <c r="E127" i="1"/>
  <c r="E126" i="1"/>
  <c r="E125" i="1"/>
  <c r="E124" i="1"/>
  <c r="D123" i="1"/>
  <c r="C123" i="1"/>
  <c r="C118" i="1" s="1"/>
  <c r="E122" i="1"/>
  <c r="E121" i="1"/>
  <c r="E120" i="1"/>
  <c r="E119" i="1"/>
  <c r="D119" i="1"/>
  <c r="C119" i="1"/>
  <c r="D118" i="1"/>
  <c r="D117" i="1" s="1"/>
  <c r="E116" i="1"/>
  <c r="E115" i="1"/>
  <c r="D114" i="1"/>
  <c r="E114" i="1" s="1"/>
  <c r="C114" i="1"/>
  <c r="E113" i="1"/>
  <c r="E112" i="1"/>
  <c r="E111" i="1"/>
  <c r="D111" i="1"/>
  <c r="D108" i="1" s="1"/>
  <c r="C111" i="1"/>
  <c r="E110" i="1"/>
  <c r="E109" i="1"/>
  <c r="C108" i="1"/>
  <c r="E107" i="1"/>
  <c r="E106" i="1"/>
  <c r="D105" i="1"/>
  <c r="C105" i="1"/>
  <c r="E105" i="1" s="1"/>
  <c r="E104" i="1"/>
  <c r="E103" i="1"/>
  <c r="D102" i="1"/>
  <c r="D99" i="1" s="1"/>
  <c r="C102" i="1"/>
  <c r="E101" i="1"/>
  <c r="E100" i="1"/>
  <c r="E96" i="1"/>
  <c r="E95" i="1"/>
  <c r="E94" i="1"/>
  <c r="E93" i="1"/>
  <c r="D93" i="1"/>
  <c r="C93" i="1"/>
  <c r="E92" i="1"/>
  <c r="E91" i="1"/>
  <c r="D90" i="1"/>
  <c r="C90" i="1"/>
  <c r="E90" i="1" s="1"/>
  <c r="D89" i="1"/>
  <c r="D88" i="1"/>
  <c r="E86" i="1"/>
  <c r="E85" i="1"/>
  <c r="E84" i="1"/>
  <c r="E83" i="1"/>
  <c r="D83" i="1"/>
  <c r="C83" i="1"/>
  <c r="E82" i="1"/>
  <c r="E81" i="1"/>
  <c r="E80" i="1"/>
  <c r="D79" i="1"/>
  <c r="D78" i="1" s="1"/>
  <c r="C79" i="1"/>
  <c r="C78" i="1" s="1"/>
  <c r="E78" i="1" s="1"/>
  <c r="E77" i="1"/>
  <c r="E76" i="1"/>
  <c r="E75" i="1"/>
  <c r="D74" i="1"/>
  <c r="E74" i="1" s="1"/>
  <c r="C74" i="1"/>
  <c r="E73" i="1"/>
  <c r="E72" i="1"/>
  <c r="E71" i="1"/>
  <c r="D71" i="1"/>
  <c r="C71" i="1"/>
  <c r="E70" i="1"/>
  <c r="E69" i="1"/>
  <c r="E68" i="1"/>
  <c r="D67" i="1"/>
  <c r="D66" i="1" s="1"/>
  <c r="D62" i="1" s="1"/>
  <c r="C67" i="1"/>
  <c r="C66" i="1" s="1"/>
  <c r="E63" i="1"/>
  <c r="D63" i="1"/>
  <c r="C63" i="1"/>
  <c r="E61" i="1"/>
  <c r="E60" i="1"/>
  <c r="E59" i="1"/>
  <c r="E58" i="1"/>
  <c r="E57" i="1"/>
  <c r="E56" i="1"/>
  <c r="E55" i="1"/>
  <c r="E54" i="1"/>
  <c r="D53" i="1"/>
  <c r="C53" i="1"/>
  <c r="C50" i="1" s="1"/>
  <c r="E50" i="1" s="1"/>
  <c r="E52" i="1"/>
  <c r="E51" i="1"/>
  <c r="D50" i="1"/>
  <c r="E49" i="1"/>
  <c r="E48" i="1"/>
  <c r="E47" i="1"/>
  <c r="E46" i="1"/>
  <c r="E45" i="1"/>
  <c r="D44" i="1"/>
  <c r="E44" i="1" s="1"/>
  <c r="C44" i="1"/>
  <c r="E43" i="1"/>
  <c r="E42" i="1"/>
  <c r="E41" i="1"/>
  <c r="D40" i="1"/>
  <c r="C40" i="1"/>
  <c r="E40" i="1" s="1"/>
  <c r="E39" i="1"/>
  <c r="D38" i="1"/>
  <c r="C38" i="1"/>
  <c r="E38" i="1" s="1"/>
  <c r="E37" i="1"/>
  <c r="E36" i="1"/>
  <c r="E35" i="1"/>
  <c r="D34" i="1"/>
  <c r="E34" i="1" s="1"/>
  <c r="C34" i="1"/>
  <c r="E33" i="1"/>
  <c r="E32" i="1"/>
  <c r="E31" i="1"/>
  <c r="D30" i="1"/>
  <c r="C30" i="1"/>
  <c r="E30" i="1" s="1"/>
  <c r="E29" i="1"/>
  <c r="C28" i="1"/>
  <c r="E26" i="1"/>
  <c r="E25" i="1"/>
  <c r="E24" i="1"/>
  <c r="E23" i="1"/>
  <c r="E22" i="1"/>
  <c r="E21" i="1"/>
  <c r="D20" i="1"/>
  <c r="C20" i="1"/>
  <c r="E20" i="1" s="1"/>
  <c r="E19" i="1"/>
  <c r="E18" i="1"/>
  <c r="E17" i="1"/>
  <c r="E16" i="1"/>
  <c r="E15" i="1"/>
  <c r="E14" i="1"/>
  <c r="E13" i="1"/>
  <c r="E12" i="1"/>
  <c r="E11" i="1"/>
  <c r="D11" i="1"/>
  <c r="C11" i="1"/>
  <c r="C10" i="1" s="1"/>
  <c r="D10" i="1"/>
  <c r="E118" i="1" l="1"/>
  <c r="C117" i="1"/>
  <c r="E117" i="1" s="1"/>
  <c r="D8" i="1"/>
  <c r="E28" i="1"/>
  <c r="D98" i="1"/>
  <c r="D97" i="1" s="1"/>
  <c r="D138" i="1"/>
  <c r="E66" i="1"/>
  <c r="C62" i="1"/>
  <c r="E62" i="1" s="1"/>
  <c r="E108" i="1"/>
  <c r="E10" i="1"/>
  <c r="C9" i="1"/>
  <c r="D87" i="1"/>
  <c r="D28" i="1"/>
  <c r="D27" i="1" s="1"/>
  <c r="E53" i="1"/>
  <c r="E67" i="1"/>
  <c r="E79" i="1"/>
  <c r="C89" i="1"/>
  <c r="C99" i="1"/>
  <c r="E123" i="1"/>
  <c r="E133" i="1"/>
  <c r="C139" i="1"/>
  <c r="C162" i="1"/>
  <c r="E162" i="1" s="1"/>
  <c r="D9" i="1"/>
  <c r="E102" i="1"/>
  <c r="C27" i="1"/>
  <c r="E27" i="1" s="1"/>
  <c r="C189" i="1"/>
  <c r="E9" i="1" l="1"/>
  <c r="E189" i="1"/>
  <c r="C188" i="1"/>
  <c r="C98" i="1"/>
  <c r="E99" i="1"/>
  <c r="C8" i="1"/>
  <c r="D220" i="1"/>
  <c r="C138" i="1"/>
  <c r="E138" i="1" s="1"/>
  <c r="E139" i="1"/>
  <c r="C88" i="1"/>
  <c r="E89" i="1"/>
  <c r="E98" i="1" l="1"/>
  <c r="C97" i="1"/>
  <c r="E97" i="1" s="1"/>
  <c r="C187" i="1"/>
  <c r="E187" i="1" s="1"/>
  <c r="E186" i="1" s="1"/>
  <c r="E188" i="1"/>
  <c r="E88" i="1"/>
  <c r="C87" i="1"/>
  <c r="E87" i="1" s="1"/>
  <c r="C220" i="1"/>
  <c r="E220" i="1" s="1"/>
  <c r="E8" i="1"/>
</calcChain>
</file>

<file path=xl/comments1.xml><?xml version="1.0" encoding="utf-8"?>
<comments xmlns="http://schemas.openxmlformats.org/spreadsheetml/2006/main">
  <authors>
    <author>Un utilisateur satisfait de Microsoft Office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 xml:space="preserve">DIVISION DE LA BALANCE DES  PIEMENTS:
</t>
        </r>
      </text>
    </comment>
  </commentList>
</comments>
</file>

<file path=xl/sharedStrings.xml><?xml version="1.0" encoding="utf-8"?>
<sst xmlns="http://schemas.openxmlformats.org/spreadsheetml/2006/main" count="433" uniqueCount="376">
  <si>
    <t>REPUBLIQUE DU CAMEROUN</t>
  </si>
  <si>
    <t>SOLDE GLOBAL DE LA BALANCE</t>
  </si>
  <si>
    <t>DIRECTION DES AFFAIRES ECONOMIQUES</t>
  </si>
  <si>
    <t>COMPTE DE CAPITAL</t>
  </si>
  <si>
    <t xml:space="preserve">MINISTERE  DES FINANCES                </t>
  </si>
  <si>
    <t xml:space="preserve">                 ---------------------</t>
  </si>
  <si>
    <t xml:space="preserve">                 Paix – Travail – Patrie</t>
  </si>
  <si>
    <t xml:space="preserve">BALANCE  DES PAIEMENTS 2010 </t>
  </si>
  <si>
    <t>En Millions F CFA</t>
  </si>
  <si>
    <t>CODE MOTIF</t>
  </si>
  <si>
    <t>LIBELLE DES MOTIFS</t>
  </si>
  <si>
    <t xml:space="preserve">   CREDIT</t>
  </si>
  <si>
    <t xml:space="preserve">    DEBIT</t>
  </si>
  <si>
    <t xml:space="preserve">    SOLDE</t>
  </si>
  <si>
    <t>1.0.0.0.0.0</t>
  </si>
  <si>
    <t>I-COMPTE DES TRANSACTIONS COURANTES</t>
  </si>
  <si>
    <t>1.1.0.0.0.0</t>
  </si>
  <si>
    <t>BIENS ET SERVICES</t>
  </si>
  <si>
    <t>1.1.1.0.0.0</t>
  </si>
  <si>
    <t>BIENS</t>
  </si>
  <si>
    <t>1.1.1.1.0.0</t>
  </si>
  <si>
    <t>Marchandises Générales</t>
  </si>
  <si>
    <t>1.1.1.1.1.0</t>
  </si>
  <si>
    <t xml:space="preserve">  Marchandises F.O.B</t>
  </si>
  <si>
    <t>1.1.1.1.3.0</t>
  </si>
  <si>
    <t xml:space="preserve">     Marchandises selon les Statistiques Douanières</t>
  </si>
  <si>
    <t xml:space="preserve">   Ajustements</t>
  </si>
  <si>
    <t>1.1.1.1.3.5</t>
  </si>
  <si>
    <t xml:space="preserve">           Pour évaluation (correction FOB/CAF)</t>
  </si>
  <si>
    <t xml:space="preserve">           Pour champ d'application</t>
  </si>
  <si>
    <t>1.1.1.1.4.0</t>
  </si>
  <si>
    <t xml:space="preserve"> Marchandises issues des Opérations sur Billets BEAC</t>
  </si>
  <si>
    <t>1.1.1.3.5.0</t>
  </si>
  <si>
    <t xml:space="preserve">  Autres Marchandises Générales</t>
  </si>
  <si>
    <t>1.1.1.2.0.0</t>
  </si>
  <si>
    <t>Biens achetés par les Transporteurs</t>
  </si>
  <si>
    <t>1.1.1.3.0.0</t>
  </si>
  <si>
    <t>Autres Biens</t>
  </si>
  <si>
    <t>1.1.1.3.1.0</t>
  </si>
  <si>
    <t xml:space="preserve">  Biens Issus des Transferts Courants</t>
  </si>
  <si>
    <t>1.1.1.3.2.0</t>
  </si>
  <si>
    <t xml:space="preserve">  Biens Issus des Transferts de Capital</t>
  </si>
  <si>
    <t>1.1.1.3.3.0</t>
  </si>
  <si>
    <t xml:space="preserve">  Biens Importés ou Exportés pour Transformation</t>
  </si>
  <si>
    <t>1.1.1.3.4.0</t>
  </si>
  <si>
    <t xml:space="preserve">  Biens expédiés ou reçus pour Réparations</t>
  </si>
  <si>
    <t xml:space="preserve">  Or non monétaire</t>
  </si>
  <si>
    <t>1.1.1.3.6.0</t>
  </si>
  <si>
    <t>Autres biens</t>
  </si>
  <si>
    <t>1.1.2.0.0.0</t>
  </si>
  <si>
    <t>SERVICES</t>
  </si>
  <si>
    <t>1.1.2.1.0.0</t>
  </si>
  <si>
    <t>Transports</t>
  </si>
  <si>
    <t>1.1.2.1.1.0</t>
  </si>
  <si>
    <t xml:space="preserve">  Passagers</t>
  </si>
  <si>
    <t>1.1.2.1.2.0</t>
  </si>
  <si>
    <t xml:space="preserve">  Fret</t>
  </si>
  <si>
    <t>1.1.2.1.2.1</t>
  </si>
  <si>
    <t xml:space="preserve">     Fret Maritime</t>
  </si>
  <si>
    <t>1.1.2.1.2.2</t>
  </si>
  <si>
    <t xml:space="preserve">     Fret Aérien</t>
  </si>
  <si>
    <t>1.1.2.1.2.3</t>
  </si>
  <si>
    <t xml:space="preserve">     Fret Terrestre</t>
  </si>
  <si>
    <t>1.1.2.1.3.0</t>
  </si>
  <si>
    <t xml:space="preserve">  Autres Transports</t>
  </si>
  <si>
    <t>1.1.2.1.3.1</t>
  </si>
  <si>
    <t xml:space="preserve">    Autres Transports Maritimes</t>
  </si>
  <si>
    <t>1.1.2.1.3.2</t>
  </si>
  <si>
    <t xml:space="preserve">    Autres Transports Aériens</t>
  </si>
  <si>
    <t>1.1.2.1.3.3</t>
  </si>
  <si>
    <t xml:space="preserve">    Autres Transports Terrestres</t>
  </si>
  <si>
    <t>1.1.2.2.0.0</t>
  </si>
  <si>
    <t>Voyages</t>
  </si>
  <si>
    <t>1.1.2.2.1.0</t>
  </si>
  <si>
    <t xml:space="preserve">    Voyages à titre Professionnel</t>
  </si>
  <si>
    <t>1.1.2.2.2.0</t>
  </si>
  <si>
    <t xml:space="preserve">    Voyages à titre Personnel</t>
  </si>
  <si>
    <t>1.1.2.2.2.1</t>
  </si>
  <si>
    <t xml:space="preserve">        Voyages pour soins médicaux</t>
  </si>
  <si>
    <t>1.1.2.2.2.2</t>
  </si>
  <si>
    <t xml:space="preserve">        Voyages à but éducatif</t>
  </si>
  <si>
    <t>1.1.2.2.2.3</t>
  </si>
  <si>
    <t xml:space="preserve">        Autres voyages touristiques</t>
  </si>
  <si>
    <t>1.1.2.3.0.0</t>
  </si>
  <si>
    <t>Services d'Assurances</t>
  </si>
  <si>
    <t>1.1.2.3.1.0</t>
  </si>
  <si>
    <t xml:space="preserve">     Assurances des Marchandises</t>
  </si>
  <si>
    <t>1.1.2.3.2.0</t>
  </si>
  <si>
    <t xml:space="preserve">    Assurance-vie</t>
  </si>
  <si>
    <t>1.1.2.3.3.0</t>
  </si>
  <si>
    <t xml:space="preserve">    Autres Assurances (Accidents, Dommages)</t>
  </si>
  <si>
    <t>1.1.2.3.4.0</t>
  </si>
  <si>
    <t xml:space="preserve">    Réassurances</t>
  </si>
  <si>
    <t>1.1.2.4.0.0</t>
  </si>
  <si>
    <t>Services de Communication</t>
  </si>
  <si>
    <t>1.1.2.5.0.0</t>
  </si>
  <si>
    <t>Autres Services aux Entreprises</t>
  </si>
  <si>
    <t xml:space="preserve"> 1.1.2.5.1.0</t>
  </si>
  <si>
    <t xml:space="preserve">   Services de représentation et d'intermédiation </t>
  </si>
  <si>
    <t xml:space="preserve"> 1.1.2.5.2.0</t>
  </si>
  <si>
    <t xml:space="preserve">  Location -Exploitation de matériels</t>
  </si>
  <si>
    <t xml:space="preserve"> 1.1.2.5.3.0</t>
  </si>
  <si>
    <t xml:space="preserve"> Autres Services</t>
  </si>
  <si>
    <t xml:space="preserve"> 1.1.2.5.3.1</t>
  </si>
  <si>
    <t xml:space="preserve">  Assistance Technique aux Entreprises</t>
  </si>
  <si>
    <t xml:space="preserve"> 1.1.2.5.3.2</t>
  </si>
  <si>
    <t xml:space="preserve">  Services divers  aux Entreprises</t>
  </si>
  <si>
    <t xml:space="preserve"> 1.1.2.5.3.3</t>
  </si>
  <si>
    <t xml:space="preserve">  Redevances et Droits de Licence</t>
  </si>
  <si>
    <t xml:space="preserve"> 1.1.2.5.3.4</t>
  </si>
  <si>
    <t xml:space="preserve">  Services Financiers</t>
  </si>
  <si>
    <t xml:space="preserve"> 1.1.2.5.3.5</t>
  </si>
  <si>
    <t xml:space="preserve">  Services de Bâtiment et Travaux Publics</t>
  </si>
  <si>
    <t xml:space="preserve"> 1.1.2.5.3.6</t>
  </si>
  <si>
    <t xml:space="preserve">  Services d'Informatique et d'Information</t>
  </si>
  <si>
    <t>1.1.2.6.0.0</t>
  </si>
  <si>
    <t>Services Privés n.c.a</t>
  </si>
  <si>
    <t>1.1.2.7.0.0</t>
  </si>
  <si>
    <t xml:space="preserve">Services fournis ou reçus par les A. P. </t>
  </si>
  <si>
    <t>1.2.0.0.0.0</t>
  </si>
  <si>
    <t>REVENUS</t>
  </si>
  <si>
    <t>1.2.1.0.0.0</t>
  </si>
  <si>
    <t xml:space="preserve"> Rémunération des salariés</t>
  </si>
  <si>
    <t>1.2.1.1.0.0</t>
  </si>
  <si>
    <t xml:space="preserve">  Personnel local des Missions diplomatiques</t>
  </si>
  <si>
    <t>1.2.1.2.0.0</t>
  </si>
  <si>
    <t xml:space="preserve">  Autres Salariés</t>
  </si>
  <si>
    <t>1.2.2.0.0.0</t>
  </si>
  <si>
    <t xml:space="preserve"> Revenus des investissements</t>
  </si>
  <si>
    <t>1.2.2.1.0.0</t>
  </si>
  <si>
    <t xml:space="preserve">   Investissements Directs</t>
  </si>
  <si>
    <t xml:space="preserve"> 1.2.2.1.1.0</t>
  </si>
  <si>
    <t xml:space="preserve">      Bénéfices Distribués, Dividendes</t>
  </si>
  <si>
    <t xml:space="preserve"> 1.2.2.1.2.0</t>
  </si>
  <si>
    <t xml:space="preserve">       Bénéfices Réinvestis, non Distribués et en attente</t>
  </si>
  <si>
    <t xml:space="preserve"> 1.2.2.1.3.0</t>
  </si>
  <si>
    <t xml:space="preserve">       Intérêts sur Prêts et Crédits Commerciaux</t>
  </si>
  <si>
    <t>1.2.2.2.0.0</t>
  </si>
  <si>
    <t xml:space="preserve">  Investissements de Portefeuille</t>
  </si>
  <si>
    <t xml:space="preserve"> 1.2.2.2.1.0</t>
  </si>
  <si>
    <t xml:space="preserve">      Revenus des Titres de Participation (Dividendes)</t>
  </si>
  <si>
    <t xml:space="preserve"> 1.2.2.2.2.0</t>
  </si>
  <si>
    <t xml:space="preserve">      Revenus des Titres de Créances (Intérêts)</t>
  </si>
  <si>
    <t>1.2.2.3.0.0</t>
  </si>
  <si>
    <t>Intérêts sur les Autres Investissements</t>
  </si>
  <si>
    <t xml:space="preserve"> 1.2.2.3.1.0</t>
  </si>
  <si>
    <t xml:space="preserve">   Administrations Publiques</t>
  </si>
  <si>
    <t xml:space="preserve"> 1.2.2.3.2.0</t>
  </si>
  <si>
    <t xml:space="preserve">   Banques et Institutions Financières</t>
  </si>
  <si>
    <t xml:space="preserve"> 1.2.2.3.3.0</t>
  </si>
  <si>
    <t xml:space="preserve">   Autres Secteurs</t>
  </si>
  <si>
    <t>1.3.0.0.0.0</t>
  </si>
  <si>
    <t>TRANSFERTS COURANTS</t>
  </si>
  <si>
    <t>1.3.1.0.0.0</t>
  </si>
  <si>
    <t>Administrations publiques</t>
  </si>
  <si>
    <t>1.3.1.1.0.0</t>
  </si>
  <si>
    <t xml:space="preserve">        Assistance Technique</t>
  </si>
  <si>
    <t>1.3.1.2.0.0</t>
  </si>
  <si>
    <t xml:space="preserve">        Impôts et Subventions</t>
  </si>
  <si>
    <t>1.3.1.3.0.0</t>
  </si>
  <si>
    <t xml:space="preserve">        Autres Dons et Transferts</t>
  </si>
  <si>
    <t>1.3.2.0.0.0</t>
  </si>
  <si>
    <t>Autres secteurs</t>
  </si>
  <si>
    <t>1.3.2.1.0.0</t>
  </si>
  <si>
    <t xml:space="preserve">            Envois de fonds des Travailleurs</t>
  </si>
  <si>
    <t>1.3.2.2.0.0</t>
  </si>
  <si>
    <t xml:space="preserve">            Impôts et Subventions</t>
  </si>
  <si>
    <t>1.3.2.3.0.0</t>
  </si>
  <si>
    <t xml:space="preserve">           Autres Dons et Transferts</t>
  </si>
  <si>
    <t>2.0.0.0.0.0</t>
  </si>
  <si>
    <t>II -COMPTE DE CAPITAL ET D'OPERATIONS FINANCIERES</t>
  </si>
  <si>
    <t>2.1.0.0.0.0</t>
  </si>
  <si>
    <t>Transferts de capital</t>
  </si>
  <si>
    <t>2.1.1.0.0.0</t>
  </si>
  <si>
    <t xml:space="preserve"> 2.1.1.1.0.0</t>
  </si>
  <si>
    <t xml:space="preserve">  Remises de Dettes</t>
  </si>
  <si>
    <t xml:space="preserve"> 2.1.1.2.0.0</t>
  </si>
  <si>
    <t xml:space="preserve">  Autres Dons et Transferts</t>
  </si>
  <si>
    <t>2.1.2.0.0.0</t>
  </si>
  <si>
    <t>Autres Secteurs</t>
  </si>
  <si>
    <t>2.1.2.1.0.0</t>
  </si>
  <si>
    <t xml:space="preserve"> Transferts de Migrants</t>
  </si>
  <si>
    <t>2.1.2.2.0.0</t>
  </si>
  <si>
    <t xml:space="preserve"> Autres Dons et Transferts</t>
  </si>
  <si>
    <t>2.2.0.0.0.0</t>
  </si>
  <si>
    <r>
      <t xml:space="preserve">Acquisitions/cessions d’actifs </t>
    </r>
    <r>
      <rPr>
        <b/>
        <sz val="9"/>
        <rFont val="Times New Roman"/>
        <family val="1"/>
      </rPr>
      <t>non financiers non produits</t>
    </r>
  </si>
  <si>
    <t>2.3.0.0.0.0</t>
  </si>
  <si>
    <t xml:space="preserve">COMPTE DES OPERATIONS FINANCIERES </t>
  </si>
  <si>
    <t>2.3.1.0.0.0</t>
  </si>
  <si>
    <t>INVESTISSEMENTS DIRECTS</t>
  </si>
  <si>
    <t xml:space="preserve"> 2.3.1.1.0.0</t>
  </si>
  <si>
    <t>Du Cameroun à l’Etranger</t>
  </si>
  <si>
    <t xml:space="preserve"> 2.3.1.1.1.0</t>
  </si>
  <si>
    <t>Capital Social</t>
  </si>
  <si>
    <t xml:space="preserve"> 2.3.1.1.2.0</t>
  </si>
  <si>
    <t>Bénéfices non distribués/Bénéfices réinvestis</t>
  </si>
  <si>
    <t xml:space="preserve"> 2.3.1.1.3.0</t>
  </si>
  <si>
    <t>Crédits Commerciaux</t>
  </si>
  <si>
    <t>2.3.1.1.3.1</t>
  </si>
  <si>
    <t xml:space="preserve">           Avoirs</t>
  </si>
  <si>
    <t>2.3.1.1.3.2</t>
  </si>
  <si>
    <t xml:space="preserve">           Engagements</t>
  </si>
  <si>
    <t>2.3.1.1.4.0</t>
  </si>
  <si>
    <t>Autres Opérations Financières</t>
  </si>
  <si>
    <t>2.3.1.1.4.1</t>
  </si>
  <si>
    <t>2.3.1.1.4.2</t>
  </si>
  <si>
    <t>2.3.1.2.0.0</t>
  </si>
  <si>
    <t>De l’Etranger au Cameroun</t>
  </si>
  <si>
    <t xml:space="preserve"> 2.3.1.2.1.0</t>
  </si>
  <si>
    <t xml:space="preserve"> 2.3.1.2.2.0</t>
  </si>
  <si>
    <t>Bénéfices non distribués /Bénéfices réinvestis</t>
  </si>
  <si>
    <t xml:space="preserve"> 2.3.1.2.3.0</t>
  </si>
  <si>
    <t>2.3.1.2.3.1</t>
  </si>
  <si>
    <t>2.3.1.2.3.2</t>
  </si>
  <si>
    <t>2.3.1.2.4.0</t>
  </si>
  <si>
    <t>2.3.1.2.4.1</t>
  </si>
  <si>
    <t>2.3.1.2.4.2</t>
  </si>
  <si>
    <t>2.3.2.0.0.0</t>
  </si>
  <si>
    <t>INVESTISSEMENT DE PORTEFEUILLE</t>
  </si>
  <si>
    <t>2.3.2.1.0.0</t>
  </si>
  <si>
    <t xml:space="preserve">Avoirs </t>
  </si>
  <si>
    <t>2.3.2.1.1.0</t>
  </si>
  <si>
    <t>Titres de Participations</t>
  </si>
  <si>
    <t>2.3.2.1.1.1</t>
  </si>
  <si>
    <t xml:space="preserve">        Administrations Publiques</t>
  </si>
  <si>
    <t>2.3.2.1.1.2</t>
  </si>
  <si>
    <t xml:space="preserve">        Banques et Institutions Financières</t>
  </si>
  <si>
    <t>2.3.2.1.1.3</t>
  </si>
  <si>
    <t xml:space="preserve">       Autres Secteurs</t>
  </si>
  <si>
    <t>2.3.2.1.2.0</t>
  </si>
  <si>
    <t>Titres de créances</t>
  </si>
  <si>
    <t>2.3.2.1.2.1</t>
  </si>
  <si>
    <t>2.3.2.1.2.2</t>
  </si>
  <si>
    <t>2.3.2.1.2.3</t>
  </si>
  <si>
    <t>2.3.2.1.3.0</t>
  </si>
  <si>
    <t>Résultats (Bénéfices)  en attente d’affectation</t>
  </si>
  <si>
    <t>2.3.2.2.0.0</t>
  </si>
  <si>
    <t xml:space="preserve">Engagements </t>
  </si>
  <si>
    <t>2.3.2.2.1.0</t>
  </si>
  <si>
    <t>2.3.2.2.1.1</t>
  </si>
  <si>
    <t>2.3.2.2.1.2</t>
  </si>
  <si>
    <t>2.3.2.2.1.3</t>
  </si>
  <si>
    <t>2.3.2.2.2.0</t>
  </si>
  <si>
    <t>Titres d’Engagements</t>
  </si>
  <si>
    <t>2.3.2.2.2.1</t>
  </si>
  <si>
    <t>2.3.2.2.2.2</t>
  </si>
  <si>
    <t>2.3.2.2.2.3</t>
  </si>
  <si>
    <t>2.3.2.2.3.0</t>
  </si>
  <si>
    <t>Résultats (Pertes) en attente d’affectation</t>
  </si>
  <si>
    <t>2.3.3.0.0.0</t>
  </si>
  <si>
    <t>AUTRES INVESTISSEMENTS</t>
  </si>
  <si>
    <t>2.3.3.1.0.0</t>
  </si>
  <si>
    <t>2.3.3.1.1.0</t>
  </si>
  <si>
    <t>Crédits Commerciaux à plus d’un an</t>
  </si>
  <si>
    <t>2.3.3.1.1.1</t>
  </si>
  <si>
    <t>2.3.3.1.1.2</t>
  </si>
  <si>
    <t xml:space="preserve">        Autres Secteurs</t>
  </si>
  <si>
    <t>2.3.3.1.2.0</t>
  </si>
  <si>
    <t xml:space="preserve"> Prêts à Plus d’un an</t>
  </si>
  <si>
    <t>2.3.3.1.2.1</t>
  </si>
  <si>
    <t>2.3.3.1.2.2</t>
  </si>
  <si>
    <t>2.3.3.1.2.3</t>
  </si>
  <si>
    <t>2.3.3.1.3.0</t>
  </si>
  <si>
    <t>Monnaie Fiduciaire et Dépôts</t>
  </si>
  <si>
    <t>2.3.3.1.3.1</t>
  </si>
  <si>
    <t>2.3.3.1.3.2</t>
  </si>
  <si>
    <t>2.3.3.1.3.3</t>
  </si>
  <si>
    <t>2.3.3.1.4.0</t>
  </si>
  <si>
    <t>Crédits Commerciaux à moins d’un an</t>
  </si>
  <si>
    <t>2.3.3.1.4.1</t>
  </si>
  <si>
    <t xml:space="preserve">      Administrations Publiques</t>
  </si>
  <si>
    <t>2.3.3.1.4.2</t>
  </si>
  <si>
    <t xml:space="preserve">      Autres Secteurs</t>
  </si>
  <si>
    <t>2.3.3.1.5.0</t>
  </si>
  <si>
    <t>Prêts à moins d’un an</t>
  </si>
  <si>
    <t>2.3.3.1.5.1</t>
  </si>
  <si>
    <t>2.3.3.1.5.2</t>
  </si>
  <si>
    <t xml:space="preserve">      Banques et Institutions Financières</t>
  </si>
  <si>
    <t>2.3.3.1.5.3</t>
  </si>
  <si>
    <t>2.3.3.1.6.0</t>
  </si>
  <si>
    <t>Autres Avoirs</t>
  </si>
  <si>
    <t>2.3.3.1.6.1</t>
  </si>
  <si>
    <t>2.3.3.1.6.2</t>
  </si>
  <si>
    <t>2.3.3.1.6.3</t>
  </si>
  <si>
    <t>2.3.3.2.0.0</t>
  </si>
  <si>
    <t xml:space="preserve"> Engagements </t>
  </si>
  <si>
    <t>2.3.3.2.1.0</t>
  </si>
  <si>
    <t>2.3.3.2.1.1</t>
  </si>
  <si>
    <t>2.3.3.2.1.2</t>
  </si>
  <si>
    <t>2.3.3.2.2.0</t>
  </si>
  <si>
    <t xml:space="preserve"> Emprunts à Plus d’un an</t>
  </si>
  <si>
    <t>2.3.3.2.2.1</t>
  </si>
  <si>
    <t>2.3.3.2.2.2</t>
  </si>
  <si>
    <t>2.3.3.2.2.3</t>
  </si>
  <si>
    <t>2.3.3.2.3.0</t>
  </si>
  <si>
    <t>2.3.3.2.3.1</t>
  </si>
  <si>
    <t>2.3.3.2.3.2</t>
  </si>
  <si>
    <t>2.3.3.2.3.3</t>
  </si>
  <si>
    <t>2.3.3.2.4.0</t>
  </si>
  <si>
    <t>2.3.3.2.4.1</t>
  </si>
  <si>
    <t>2.3.3.2.4.2</t>
  </si>
  <si>
    <t>2.3.3.2.5.0</t>
  </si>
  <si>
    <t>Emprunts à moins d’un an</t>
  </si>
  <si>
    <t>2.3.3.2.5.1</t>
  </si>
  <si>
    <t>2.3.3.2.5.2</t>
  </si>
  <si>
    <t>2.3.3.2.5.3</t>
  </si>
  <si>
    <t>2.3.3.2.6.0</t>
  </si>
  <si>
    <t>Autres engagements</t>
  </si>
  <si>
    <t>2.3.3.2.6.1</t>
  </si>
  <si>
    <t>2.3.3.2.6.2</t>
  </si>
  <si>
    <t>2.3.3.2.6.3</t>
  </si>
  <si>
    <t>3.0.0.0.0.0</t>
  </si>
  <si>
    <t>III - ERREURS ET OMISSIONS NETTES</t>
  </si>
  <si>
    <t>4.0.0.0.0.0</t>
  </si>
  <si>
    <t>IV - FINANCEMENT DU SOLDE DE LA BALANCE</t>
  </si>
  <si>
    <t>4.1.0.0.0.0</t>
  </si>
  <si>
    <t>POSITION EXTERIEURE DES AUTORITES MONETAIRES</t>
  </si>
  <si>
    <t>4.1.1.0.0.0</t>
  </si>
  <si>
    <t>Avoirs de réserves</t>
  </si>
  <si>
    <t>4.11.1.0.0</t>
  </si>
  <si>
    <t>Or Monétaire</t>
  </si>
  <si>
    <t>4.1.1.2.0.0</t>
  </si>
  <si>
    <t>Avoirs en D.T.S</t>
  </si>
  <si>
    <t>4.1.1.3.0.0</t>
  </si>
  <si>
    <t>Position de Réserve au FMI</t>
  </si>
  <si>
    <t>4.11.4.0.0</t>
  </si>
  <si>
    <t>Avoirs en Devises</t>
  </si>
  <si>
    <t xml:space="preserve">  4.1.1.4.1.0</t>
  </si>
  <si>
    <t>Compte d’Opérations créditeur</t>
  </si>
  <si>
    <t>4.1.1.4.2.0</t>
  </si>
  <si>
    <t>Billets Zone BEAC</t>
  </si>
  <si>
    <t>4.1.1.4.3.0</t>
  </si>
  <si>
    <t>Billets Autres Pays Zone Franc</t>
  </si>
  <si>
    <t>4.1.1.4.4.0</t>
  </si>
  <si>
    <t>Autres Devises</t>
  </si>
  <si>
    <t>4.1.1.5.0.0</t>
  </si>
  <si>
    <t>4.1.2.0.0.0</t>
  </si>
  <si>
    <t>4.1.2.1.0.0</t>
  </si>
  <si>
    <t>Compte d’Opérations débiteur</t>
  </si>
  <si>
    <t>4.1.2.2.1.0</t>
  </si>
  <si>
    <t>Recours au crédit du F.M.I</t>
  </si>
  <si>
    <t>4.1.2.2.2.0</t>
  </si>
  <si>
    <t>Billets BEAC</t>
  </si>
  <si>
    <t>4.1.2..2.3.0</t>
  </si>
  <si>
    <t>Dépôts des BIFE</t>
  </si>
  <si>
    <t>4.1.2.2.4.0</t>
  </si>
  <si>
    <t>Autres Engagements</t>
  </si>
  <si>
    <t>4.2.0.0.0.0</t>
  </si>
  <si>
    <t>FINANCEMENTS EXCEPTIONNELS</t>
  </si>
  <si>
    <t>4.2.1.0.0.0</t>
  </si>
  <si>
    <t>Transferts</t>
  </si>
  <si>
    <t>4.2.1.1.0.0</t>
  </si>
  <si>
    <t>4.2.1.1.1.0</t>
  </si>
  <si>
    <t xml:space="preserve">     Remises des Echéances Courantes</t>
  </si>
  <si>
    <t>4.2.1.1.2.0</t>
  </si>
  <si>
    <t xml:space="preserve">     Remises des Arriérés</t>
  </si>
  <si>
    <t xml:space="preserve"> 4.2.1.1.2.1</t>
  </si>
  <si>
    <t xml:space="preserve">         Principal</t>
  </si>
  <si>
    <t>4.2.1.1.2.2</t>
  </si>
  <si>
    <t xml:space="preserve">         Intérets</t>
  </si>
  <si>
    <t>4.2.1.2.0.0</t>
  </si>
  <si>
    <t>4.2.4.0.0.0</t>
  </si>
  <si>
    <t>Autres Financements Exceptionnels</t>
  </si>
  <si>
    <t>4.2.4.1.0.0</t>
  </si>
  <si>
    <t>Rééchelonnement des Echéances Courantes</t>
  </si>
  <si>
    <t>4.2.4.2.0.0</t>
  </si>
  <si>
    <t xml:space="preserve">     Accumulation d'Arriérés</t>
  </si>
  <si>
    <t>4.2.4.3.0.0</t>
  </si>
  <si>
    <t xml:space="preserve">     Réduction des Arriérés par paiement</t>
  </si>
  <si>
    <t xml:space="preserve"> 4.2.4.3.1.0</t>
  </si>
  <si>
    <t xml:space="preserve">              Principal</t>
  </si>
  <si>
    <t xml:space="preserve"> 4.2.4.3.2.0</t>
  </si>
  <si>
    <t xml:space="preserve">              Intérets</t>
  </si>
  <si>
    <t>4.2.4.6.0.0</t>
  </si>
  <si>
    <t xml:space="preserve">    Autres Variations d'Arriérés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</si>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</sst>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6" fillId="0" borderId="0" xfId="0" applyFont="1"/>
    <xf numFmtId="0" fontId="5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4" fontId="9" fillId="0" borderId="1" xfId="0" applyNumberFormat="1" applyFont="1" applyBorder="1" applyAlignment="1">
      <alignment horizontal="right" wrapText="1"/>
    </xf>
    <xf numFmtId="164" fontId="10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164" fontId="11" fillId="0" borderId="1" xfId="0" applyNumberFormat="1" applyFont="1" applyBorder="1" applyAlignment="1">
      <alignment horizontal="right" wrapText="1"/>
    </xf>
    <xf numFmtId="164" fontId="9" fillId="0" borderId="1" xfId="0" applyNumberFormat="1" applyFont="1" applyFill="1" applyBorder="1" applyAlignment="1">
      <alignment horizontal="right" wrapText="1"/>
    </xf>
    <xf numFmtId="164" fontId="9" fillId="0" borderId="1" xfId="0" applyNumberFormat="1" applyFont="1" applyBorder="1"/>
    <xf numFmtId="164" fontId="12" fillId="0" borderId="1" xfId="0" applyNumberFormat="1" applyFont="1" applyBorder="1"/>
    <xf numFmtId="0" fontId="2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20"/>
  <sheetViews>
    <sheetView tabSelected="1" workbookViewId="0">
      <selection activeCell="J18" sqref="J18"/>
    </sheetView>
  </sheetViews>
  <sheetFormatPr baseColWidth="10" defaultRowHeight="15" x14ac:dyDescent="0.25"/>
  <cols>
    <col min="1" max="1" width="10.7109375" customWidth="1"/>
    <col min="2" max="2" width="44.28515625" customWidth="1"/>
    <col min="3" max="3" width="12.28515625" customWidth="1"/>
    <col min="4" max="4" width="12" customWidth="1"/>
    <col min="5" max="5" width="13.42578125" customWidth="1"/>
    <col min="257" max="257" width="10.7109375" customWidth="1"/>
    <col min="258" max="258" width="44.28515625" customWidth="1"/>
    <col min="259" max="259" width="12.28515625" customWidth="1"/>
    <col min="260" max="260" width="12" customWidth="1"/>
    <col min="261" max="261" width="13.42578125" customWidth="1"/>
    <col min="513" max="513" width="10.7109375" customWidth="1"/>
    <col min="514" max="514" width="44.28515625" customWidth="1"/>
    <col min="515" max="515" width="12.28515625" customWidth="1"/>
    <col min="516" max="516" width="12" customWidth="1"/>
    <col min="517" max="517" width="13.42578125" customWidth="1"/>
    <col min="769" max="769" width="10.7109375" customWidth="1"/>
    <col min="770" max="770" width="44.28515625" customWidth="1"/>
    <col min="771" max="771" width="12.28515625" customWidth="1"/>
    <col min="772" max="772" width="12" customWidth="1"/>
    <col min="773" max="773" width="13.42578125" customWidth="1"/>
    <col min="1025" max="1025" width="10.7109375" customWidth="1"/>
    <col min="1026" max="1026" width="44.28515625" customWidth="1"/>
    <col min="1027" max="1027" width="12.28515625" customWidth="1"/>
    <col min="1028" max="1028" width="12" customWidth="1"/>
    <col min="1029" max="1029" width="13.42578125" customWidth="1"/>
    <col min="1281" max="1281" width="10.7109375" customWidth="1"/>
    <col min="1282" max="1282" width="44.28515625" customWidth="1"/>
    <col min="1283" max="1283" width="12.28515625" customWidth="1"/>
    <col min="1284" max="1284" width="12" customWidth="1"/>
    <col min="1285" max="1285" width="13.42578125" customWidth="1"/>
    <col min="1537" max="1537" width="10.7109375" customWidth="1"/>
    <col min="1538" max="1538" width="44.28515625" customWidth="1"/>
    <col min="1539" max="1539" width="12.28515625" customWidth="1"/>
    <col min="1540" max="1540" width="12" customWidth="1"/>
    <col min="1541" max="1541" width="13.42578125" customWidth="1"/>
    <col min="1793" max="1793" width="10.7109375" customWidth="1"/>
    <col min="1794" max="1794" width="44.28515625" customWidth="1"/>
    <col min="1795" max="1795" width="12.28515625" customWidth="1"/>
    <col min="1796" max="1796" width="12" customWidth="1"/>
    <col min="1797" max="1797" width="13.42578125" customWidth="1"/>
    <col min="2049" max="2049" width="10.7109375" customWidth="1"/>
    <col min="2050" max="2050" width="44.28515625" customWidth="1"/>
    <col min="2051" max="2051" width="12.28515625" customWidth="1"/>
    <col min="2052" max="2052" width="12" customWidth="1"/>
    <col min="2053" max="2053" width="13.42578125" customWidth="1"/>
    <col min="2305" max="2305" width="10.7109375" customWidth="1"/>
    <col min="2306" max="2306" width="44.28515625" customWidth="1"/>
    <col min="2307" max="2307" width="12.28515625" customWidth="1"/>
    <col min="2308" max="2308" width="12" customWidth="1"/>
    <col min="2309" max="2309" width="13.42578125" customWidth="1"/>
    <col min="2561" max="2561" width="10.7109375" customWidth="1"/>
    <col min="2562" max="2562" width="44.28515625" customWidth="1"/>
    <col min="2563" max="2563" width="12.28515625" customWidth="1"/>
    <col min="2564" max="2564" width="12" customWidth="1"/>
    <col min="2565" max="2565" width="13.42578125" customWidth="1"/>
    <col min="2817" max="2817" width="10.7109375" customWidth="1"/>
    <col min="2818" max="2818" width="44.28515625" customWidth="1"/>
    <col min="2819" max="2819" width="12.28515625" customWidth="1"/>
    <col min="2820" max="2820" width="12" customWidth="1"/>
    <col min="2821" max="2821" width="13.42578125" customWidth="1"/>
    <col min="3073" max="3073" width="10.7109375" customWidth="1"/>
    <col min="3074" max="3074" width="44.28515625" customWidth="1"/>
    <col min="3075" max="3075" width="12.28515625" customWidth="1"/>
    <col min="3076" max="3076" width="12" customWidth="1"/>
    <col min="3077" max="3077" width="13.42578125" customWidth="1"/>
    <col min="3329" max="3329" width="10.7109375" customWidth="1"/>
    <col min="3330" max="3330" width="44.28515625" customWidth="1"/>
    <col min="3331" max="3331" width="12.28515625" customWidth="1"/>
    <col min="3332" max="3332" width="12" customWidth="1"/>
    <col min="3333" max="3333" width="13.42578125" customWidth="1"/>
    <col min="3585" max="3585" width="10.7109375" customWidth="1"/>
    <col min="3586" max="3586" width="44.28515625" customWidth="1"/>
    <col min="3587" max="3587" width="12.28515625" customWidth="1"/>
    <col min="3588" max="3588" width="12" customWidth="1"/>
    <col min="3589" max="3589" width="13.42578125" customWidth="1"/>
    <col min="3841" max="3841" width="10.7109375" customWidth="1"/>
    <col min="3842" max="3842" width="44.28515625" customWidth="1"/>
    <col min="3843" max="3843" width="12.28515625" customWidth="1"/>
    <col min="3844" max="3844" width="12" customWidth="1"/>
    <col min="3845" max="3845" width="13.42578125" customWidth="1"/>
    <col min="4097" max="4097" width="10.7109375" customWidth="1"/>
    <col min="4098" max="4098" width="44.28515625" customWidth="1"/>
    <col min="4099" max="4099" width="12.28515625" customWidth="1"/>
    <col min="4100" max="4100" width="12" customWidth="1"/>
    <col min="4101" max="4101" width="13.42578125" customWidth="1"/>
    <col min="4353" max="4353" width="10.7109375" customWidth="1"/>
    <col min="4354" max="4354" width="44.28515625" customWidth="1"/>
    <col min="4355" max="4355" width="12.28515625" customWidth="1"/>
    <col min="4356" max="4356" width="12" customWidth="1"/>
    <col min="4357" max="4357" width="13.42578125" customWidth="1"/>
    <col min="4609" max="4609" width="10.7109375" customWidth="1"/>
    <col min="4610" max="4610" width="44.28515625" customWidth="1"/>
    <col min="4611" max="4611" width="12.28515625" customWidth="1"/>
    <col min="4612" max="4612" width="12" customWidth="1"/>
    <col min="4613" max="4613" width="13.42578125" customWidth="1"/>
    <col min="4865" max="4865" width="10.7109375" customWidth="1"/>
    <col min="4866" max="4866" width="44.28515625" customWidth="1"/>
    <col min="4867" max="4867" width="12.28515625" customWidth="1"/>
    <col min="4868" max="4868" width="12" customWidth="1"/>
    <col min="4869" max="4869" width="13.42578125" customWidth="1"/>
    <col min="5121" max="5121" width="10.7109375" customWidth="1"/>
    <col min="5122" max="5122" width="44.28515625" customWidth="1"/>
    <col min="5123" max="5123" width="12.28515625" customWidth="1"/>
    <col min="5124" max="5124" width="12" customWidth="1"/>
    <col min="5125" max="5125" width="13.42578125" customWidth="1"/>
    <col min="5377" max="5377" width="10.7109375" customWidth="1"/>
    <col min="5378" max="5378" width="44.28515625" customWidth="1"/>
    <col min="5379" max="5379" width="12.28515625" customWidth="1"/>
    <col min="5380" max="5380" width="12" customWidth="1"/>
    <col min="5381" max="5381" width="13.42578125" customWidth="1"/>
    <col min="5633" max="5633" width="10.7109375" customWidth="1"/>
    <col min="5634" max="5634" width="44.28515625" customWidth="1"/>
    <col min="5635" max="5635" width="12.28515625" customWidth="1"/>
    <col min="5636" max="5636" width="12" customWidth="1"/>
    <col min="5637" max="5637" width="13.42578125" customWidth="1"/>
    <col min="5889" max="5889" width="10.7109375" customWidth="1"/>
    <col min="5890" max="5890" width="44.28515625" customWidth="1"/>
    <col min="5891" max="5891" width="12.28515625" customWidth="1"/>
    <col min="5892" max="5892" width="12" customWidth="1"/>
    <col min="5893" max="5893" width="13.42578125" customWidth="1"/>
    <col min="6145" max="6145" width="10.7109375" customWidth="1"/>
    <col min="6146" max="6146" width="44.28515625" customWidth="1"/>
    <col min="6147" max="6147" width="12.28515625" customWidth="1"/>
    <col min="6148" max="6148" width="12" customWidth="1"/>
    <col min="6149" max="6149" width="13.42578125" customWidth="1"/>
    <col min="6401" max="6401" width="10.7109375" customWidth="1"/>
    <col min="6402" max="6402" width="44.28515625" customWidth="1"/>
    <col min="6403" max="6403" width="12.28515625" customWidth="1"/>
    <col min="6404" max="6404" width="12" customWidth="1"/>
    <col min="6405" max="6405" width="13.42578125" customWidth="1"/>
    <col min="6657" max="6657" width="10.7109375" customWidth="1"/>
    <col min="6658" max="6658" width="44.28515625" customWidth="1"/>
    <col min="6659" max="6659" width="12.28515625" customWidth="1"/>
    <col min="6660" max="6660" width="12" customWidth="1"/>
    <col min="6661" max="6661" width="13.42578125" customWidth="1"/>
    <col min="6913" max="6913" width="10.7109375" customWidth="1"/>
    <col min="6914" max="6914" width="44.28515625" customWidth="1"/>
    <col min="6915" max="6915" width="12.28515625" customWidth="1"/>
    <col min="6916" max="6916" width="12" customWidth="1"/>
    <col min="6917" max="6917" width="13.42578125" customWidth="1"/>
    <col min="7169" max="7169" width="10.7109375" customWidth="1"/>
    <col min="7170" max="7170" width="44.28515625" customWidth="1"/>
    <col min="7171" max="7171" width="12.28515625" customWidth="1"/>
    <col min="7172" max="7172" width="12" customWidth="1"/>
    <col min="7173" max="7173" width="13.42578125" customWidth="1"/>
    <col min="7425" max="7425" width="10.7109375" customWidth="1"/>
    <col min="7426" max="7426" width="44.28515625" customWidth="1"/>
    <col min="7427" max="7427" width="12.28515625" customWidth="1"/>
    <col min="7428" max="7428" width="12" customWidth="1"/>
    <col min="7429" max="7429" width="13.42578125" customWidth="1"/>
    <col min="7681" max="7681" width="10.7109375" customWidth="1"/>
    <col min="7682" max="7682" width="44.28515625" customWidth="1"/>
    <col min="7683" max="7683" width="12.28515625" customWidth="1"/>
    <col min="7684" max="7684" width="12" customWidth="1"/>
    <col min="7685" max="7685" width="13.42578125" customWidth="1"/>
    <col min="7937" max="7937" width="10.7109375" customWidth="1"/>
    <col min="7938" max="7938" width="44.28515625" customWidth="1"/>
    <col min="7939" max="7939" width="12.28515625" customWidth="1"/>
    <col min="7940" max="7940" width="12" customWidth="1"/>
    <col min="7941" max="7941" width="13.42578125" customWidth="1"/>
    <col min="8193" max="8193" width="10.7109375" customWidth="1"/>
    <col min="8194" max="8194" width="44.28515625" customWidth="1"/>
    <col min="8195" max="8195" width="12.28515625" customWidth="1"/>
    <col min="8196" max="8196" width="12" customWidth="1"/>
    <col min="8197" max="8197" width="13.42578125" customWidth="1"/>
    <col min="8449" max="8449" width="10.7109375" customWidth="1"/>
    <col min="8450" max="8450" width="44.28515625" customWidth="1"/>
    <col min="8451" max="8451" width="12.28515625" customWidth="1"/>
    <col min="8452" max="8452" width="12" customWidth="1"/>
    <col min="8453" max="8453" width="13.42578125" customWidth="1"/>
    <col min="8705" max="8705" width="10.7109375" customWidth="1"/>
    <col min="8706" max="8706" width="44.28515625" customWidth="1"/>
    <col min="8707" max="8707" width="12.28515625" customWidth="1"/>
    <col min="8708" max="8708" width="12" customWidth="1"/>
    <col min="8709" max="8709" width="13.42578125" customWidth="1"/>
    <col min="8961" max="8961" width="10.7109375" customWidth="1"/>
    <col min="8962" max="8962" width="44.28515625" customWidth="1"/>
    <col min="8963" max="8963" width="12.28515625" customWidth="1"/>
    <col min="8964" max="8964" width="12" customWidth="1"/>
    <col min="8965" max="8965" width="13.42578125" customWidth="1"/>
    <col min="9217" max="9217" width="10.7109375" customWidth="1"/>
    <col min="9218" max="9218" width="44.28515625" customWidth="1"/>
    <col min="9219" max="9219" width="12.28515625" customWidth="1"/>
    <col min="9220" max="9220" width="12" customWidth="1"/>
    <col min="9221" max="9221" width="13.42578125" customWidth="1"/>
    <col min="9473" max="9473" width="10.7109375" customWidth="1"/>
    <col min="9474" max="9474" width="44.28515625" customWidth="1"/>
    <col min="9475" max="9475" width="12.28515625" customWidth="1"/>
    <col min="9476" max="9476" width="12" customWidth="1"/>
    <col min="9477" max="9477" width="13.42578125" customWidth="1"/>
    <col min="9729" max="9729" width="10.7109375" customWidth="1"/>
    <col min="9730" max="9730" width="44.28515625" customWidth="1"/>
    <col min="9731" max="9731" width="12.28515625" customWidth="1"/>
    <col min="9732" max="9732" width="12" customWidth="1"/>
    <col min="9733" max="9733" width="13.42578125" customWidth="1"/>
    <col min="9985" max="9985" width="10.7109375" customWidth="1"/>
    <col min="9986" max="9986" width="44.28515625" customWidth="1"/>
    <col min="9987" max="9987" width="12.28515625" customWidth="1"/>
    <col min="9988" max="9988" width="12" customWidth="1"/>
    <col min="9989" max="9989" width="13.42578125" customWidth="1"/>
    <col min="10241" max="10241" width="10.7109375" customWidth="1"/>
    <col min="10242" max="10242" width="44.28515625" customWidth="1"/>
    <col min="10243" max="10243" width="12.28515625" customWidth="1"/>
    <col min="10244" max="10244" width="12" customWidth="1"/>
    <col min="10245" max="10245" width="13.42578125" customWidth="1"/>
    <col min="10497" max="10497" width="10.7109375" customWidth="1"/>
    <col min="10498" max="10498" width="44.28515625" customWidth="1"/>
    <col min="10499" max="10499" width="12.28515625" customWidth="1"/>
    <col min="10500" max="10500" width="12" customWidth="1"/>
    <col min="10501" max="10501" width="13.42578125" customWidth="1"/>
    <col min="10753" max="10753" width="10.7109375" customWidth="1"/>
    <col min="10754" max="10754" width="44.28515625" customWidth="1"/>
    <col min="10755" max="10755" width="12.28515625" customWidth="1"/>
    <col min="10756" max="10756" width="12" customWidth="1"/>
    <col min="10757" max="10757" width="13.42578125" customWidth="1"/>
    <col min="11009" max="11009" width="10.7109375" customWidth="1"/>
    <col min="11010" max="11010" width="44.28515625" customWidth="1"/>
    <col min="11011" max="11011" width="12.28515625" customWidth="1"/>
    <col min="11012" max="11012" width="12" customWidth="1"/>
    <col min="11013" max="11013" width="13.42578125" customWidth="1"/>
    <col min="11265" max="11265" width="10.7109375" customWidth="1"/>
    <col min="11266" max="11266" width="44.28515625" customWidth="1"/>
    <col min="11267" max="11267" width="12.28515625" customWidth="1"/>
    <col min="11268" max="11268" width="12" customWidth="1"/>
    <col min="11269" max="11269" width="13.42578125" customWidth="1"/>
    <col min="11521" max="11521" width="10.7109375" customWidth="1"/>
    <col min="11522" max="11522" width="44.28515625" customWidth="1"/>
    <col min="11523" max="11523" width="12.28515625" customWidth="1"/>
    <col min="11524" max="11524" width="12" customWidth="1"/>
    <col min="11525" max="11525" width="13.42578125" customWidth="1"/>
    <col min="11777" max="11777" width="10.7109375" customWidth="1"/>
    <col min="11778" max="11778" width="44.28515625" customWidth="1"/>
    <col min="11779" max="11779" width="12.28515625" customWidth="1"/>
    <col min="11780" max="11780" width="12" customWidth="1"/>
    <col min="11781" max="11781" width="13.42578125" customWidth="1"/>
    <col min="12033" max="12033" width="10.7109375" customWidth="1"/>
    <col min="12034" max="12034" width="44.28515625" customWidth="1"/>
    <col min="12035" max="12035" width="12.28515625" customWidth="1"/>
    <col min="12036" max="12036" width="12" customWidth="1"/>
    <col min="12037" max="12037" width="13.42578125" customWidth="1"/>
    <col min="12289" max="12289" width="10.7109375" customWidth="1"/>
    <col min="12290" max="12290" width="44.28515625" customWidth="1"/>
    <col min="12291" max="12291" width="12.28515625" customWidth="1"/>
    <col min="12292" max="12292" width="12" customWidth="1"/>
    <col min="12293" max="12293" width="13.42578125" customWidth="1"/>
    <col min="12545" max="12545" width="10.7109375" customWidth="1"/>
    <col min="12546" max="12546" width="44.28515625" customWidth="1"/>
    <col min="12547" max="12547" width="12.28515625" customWidth="1"/>
    <col min="12548" max="12548" width="12" customWidth="1"/>
    <col min="12549" max="12549" width="13.42578125" customWidth="1"/>
    <col min="12801" max="12801" width="10.7109375" customWidth="1"/>
    <col min="12802" max="12802" width="44.28515625" customWidth="1"/>
    <col min="12803" max="12803" width="12.28515625" customWidth="1"/>
    <col min="12804" max="12804" width="12" customWidth="1"/>
    <col min="12805" max="12805" width="13.42578125" customWidth="1"/>
    <col min="13057" max="13057" width="10.7109375" customWidth="1"/>
    <col min="13058" max="13058" width="44.28515625" customWidth="1"/>
    <col min="13059" max="13059" width="12.28515625" customWidth="1"/>
    <col min="13060" max="13060" width="12" customWidth="1"/>
    <col min="13061" max="13061" width="13.42578125" customWidth="1"/>
    <col min="13313" max="13313" width="10.7109375" customWidth="1"/>
    <col min="13314" max="13314" width="44.28515625" customWidth="1"/>
    <col min="13315" max="13315" width="12.28515625" customWidth="1"/>
    <col min="13316" max="13316" width="12" customWidth="1"/>
    <col min="13317" max="13317" width="13.42578125" customWidth="1"/>
    <col min="13569" max="13569" width="10.7109375" customWidth="1"/>
    <col min="13570" max="13570" width="44.28515625" customWidth="1"/>
    <col min="13571" max="13571" width="12.28515625" customWidth="1"/>
    <col min="13572" max="13572" width="12" customWidth="1"/>
    <col min="13573" max="13573" width="13.42578125" customWidth="1"/>
    <col min="13825" max="13825" width="10.7109375" customWidth="1"/>
    <col min="13826" max="13826" width="44.28515625" customWidth="1"/>
    <col min="13827" max="13827" width="12.28515625" customWidth="1"/>
    <col min="13828" max="13828" width="12" customWidth="1"/>
    <col min="13829" max="13829" width="13.42578125" customWidth="1"/>
    <col min="14081" max="14081" width="10.7109375" customWidth="1"/>
    <col min="14082" max="14082" width="44.28515625" customWidth="1"/>
    <col min="14083" max="14083" width="12.28515625" customWidth="1"/>
    <col min="14084" max="14084" width="12" customWidth="1"/>
    <col min="14085" max="14085" width="13.42578125" customWidth="1"/>
    <col min="14337" max="14337" width="10.7109375" customWidth="1"/>
    <col min="14338" max="14338" width="44.28515625" customWidth="1"/>
    <col min="14339" max="14339" width="12.28515625" customWidth="1"/>
    <col min="14340" max="14340" width="12" customWidth="1"/>
    <col min="14341" max="14341" width="13.42578125" customWidth="1"/>
    <col min="14593" max="14593" width="10.7109375" customWidth="1"/>
    <col min="14594" max="14594" width="44.28515625" customWidth="1"/>
    <col min="14595" max="14595" width="12.28515625" customWidth="1"/>
    <col min="14596" max="14596" width="12" customWidth="1"/>
    <col min="14597" max="14597" width="13.42578125" customWidth="1"/>
    <col min="14849" max="14849" width="10.7109375" customWidth="1"/>
    <col min="14850" max="14850" width="44.28515625" customWidth="1"/>
    <col min="14851" max="14851" width="12.28515625" customWidth="1"/>
    <col min="14852" max="14852" width="12" customWidth="1"/>
    <col min="14853" max="14853" width="13.42578125" customWidth="1"/>
    <col min="15105" max="15105" width="10.7109375" customWidth="1"/>
    <col min="15106" max="15106" width="44.28515625" customWidth="1"/>
    <col min="15107" max="15107" width="12.28515625" customWidth="1"/>
    <col min="15108" max="15108" width="12" customWidth="1"/>
    <col min="15109" max="15109" width="13.42578125" customWidth="1"/>
    <col min="15361" max="15361" width="10.7109375" customWidth="1"/>
    <col min="15362" max="15362" width="44.28515625" customWidth="1"/>
    <col min="15363" max="15363" width="12.28515625" customWidth="1"/>
    <col min="15364" max="15364" width="12" customWidth="1"/>
    <col min="15365" max="15365" width="13.42578125" customWidth="1"/>
    <col min="15617" max="15617" width="10.7109375" customWidth="1"/>
    <col min="15618" max="15618" width="44.28515625" customWidth="1"/>
    <col min="15619" max="15619" width="12.28515625" customWidth="1"/>
    <col min="15620" max="15620" width="12" customWidth="1"/>
    <col min="15621" max="15621" width="13.42578125" customWidth="1"/>
    <col min="15873" max="15873" width="10.7109375" customWidth="1"/>
    <col min="15874" max="15874" width="44.28515625" customWidth="1"/>
    <col min="15875" max="15875" width="12.28515625" customWidth="1"/>
    <col min="15876" max="15876" width="12" customWidth="1"/>
    <col min="15877" max="15877" width="13.42578125" customWidth="1"/>
    <col min="16129" max="16129" width="10.7109375" customWidth="1"/>
    <col min="16130" max="16130" width="44.28515625" customWidth="1"/>
    <col min="16131" max="16131" width="12.28515625" customWidth="1"/>
    <col min="16132" max="16132" width="12" customWidth="1"/>
    <col min="16133" max="16133" width="13.42578125" customWidth="1"/>
  </cols>
  <sheetData>
    <row r="1" spans="1:5" ht="15.75" x14ac:dyDescent="0.25">
      <c r="A1" s="2" t="s">
        <v>4</v>
      </c>
      <c r="B1" s="3"/>
      <c r="C1" s="2" t="s">
        <v>0</v>
      </c>
      <c r="D1" s="2"/>
      <c r="E1" s="2"/>
    </row>
    <row r="2" spans="1:5" ht="15.75" x14ac:dyDescent="0.25">
      <c r="A2" s="2" t="s">
        <v>5</v>
      </c>
      <c r="B2" s="3"/>
      <c r="C2" s="4" t="s">
        <v>6</v>
      </c>
      <c r="D2" s="5"/>
      <c r="E2" s="5"/>
    </row>
    <row r="3" spans="1:5" ht="15.75" x14ac:dyDescent="0.25">
      <c r="A3" s="2" t="s">
        <v>2</v>
      </c>
      <c r="B3" s="3"/>
      <c r="C3" s="3"/>
      <c r="D3" s="3"/>
      <c r="E3" s="3"/>
    </row>
    <row r="4" spans="1:5" ht="15.75" x14ac:dyDescent="0.25">
      <c r="A4" s="2"/>
      <c r="B4" s="3"/>
      <c r="C4" s="3"/>
      <c r="D4" s="3"/>
      <c r="E4" s="3"/>
    </row>
    <row r="5" spans="1:5" ht="18.75" x14ac:dyDescent="0.3">
      <c r="A5" s="6" t="s">
        <v>7</v>
      </c>
      <c r="B5" s="3"/>
      <c r="C5" s="3"/>
      <c r="D5" s="3"/>
      <c r="E5" s="3"/>
    </row>
    <row r="6" spans="1:5" ht="18.75" x14ac:dyDescent="0.3">
      <c r="A6" s="6"/>
      <c r="C6" s="3"/>
      <c r="D6" s="3" t="s">
        <v>8</v>
      </c>
      <c r="E6" s="3"/>
    </row>
    <row r="7" spans="1:5" ht="21" customHeight="1" x14ac:dyDescent="0.25">
      <c r="A7" s="7" t="s">
        <v>9</v>
      </c>
      <c r="B7" s="8" t="s">
        <v>10</v>
      </c>
      <c r="C7" s="8" t="s">
        <v>11</v>
      </c>
      <c r="D7" s="8" t="s">
        <v>12</v>
      </c>
      <c r="E7" s="8" t="s">
        <v>13</v>
      </c>
    </row>
    <row r="8" spans="1:5" ht="23.25" customHeight="1" x14ac:dyDescent="0.25">
      <c r="A8" s="9" t="s">
        <v>14</v>
      </c>
      <c r="B8" s="9" t="s">
        <v>15</v>
      </c>
      <c r="C8" s="10">
        <f>SUM(C10,C27,C62,C78)</f>
        <v>3101771</v>
      </c>
      <c r="D8" s="10">
        <f>SUM(D10,D27,D62,D78)</f>
        <v>3498061.3</v>
      </c>
      <c r="E8" s="11">
        <f t="shared" ref="E8:E71" si="0">+C8-D8</f>
        <v>-396290.29999999981</v>
      </c>
    </row>
    <row r="9" spans="1:5" x14ac:dyDescent="0.25">
      <c r="A9" s="9" t="s">
        <v>16</v>
      </c>
      <c r="B9" s="12" t="s">
        <v>17</v>
      </c>
      <c r="C9" s="13">
        <f>SUM(C10,C27)</f>
        <v>2839427</v>
      </c>
      <c r="D9" s="13">
        <f>SUM(D10,D27)</f>
        <v>3214913.3</v>
      </c>
      <c r="E9" s="11">
        <f t="shared" si="0"/>
        <v>-375486.29999999981</v>
      </c>
    </row>
    <row r="10" spans="1:5" x14ac:dyDescent="0.25">
      <c r="A10" s="9" t="s">
        <v>18</v>
      </c>
      <c r="B10" s="8" t="s">
        <v>19</v>
      </c>
      <c r="C10" s="10">
        <f>SUM(C11,C19,C20)</f>
        <v>2235243</v>
      </c>
      <c r="D10" s="10">
        <f>SUM(D11,D19,D20)</f>
        <v>2339343.2999999998</v>
      </c>
      <c r="E10" s="11">
        <f t="shared" si="0"/>
        <v>-104100.29999999981</v>
      </c>
    </row>
    <row r="11" spans="1:5" x14ac:dyDescent="0.25">
      <c r="A11" s="9" t="s">
        <v>20</v>
      </c>
      <c r="B11" s="8" t="s">
        <v>21</v>
      </c>
      <c r="C11" s="10">
        <f>SUM(C12,C17,C18)</f>
        <v>2123080</v>
      </c>
      <c r="D11" s="10">
        <f>SUM(D12,D17,D18)</f>
        <v>2289763.2999999998</v>
      </c>
      <c r="E11" s="11">
        <f t="shared" si="0"/>
        <v>-166683.29999999981</v>
      </c>
    </row>
    <row r="12" spans="1:5" x14ac:dyDescent="0.25">
      <c r="A12" s="9" t="s">
        <v>22</v>
      </c>
      <c r="B12" s="8" t="s">
        <v>23</v>
      </c>
      <c r="C12" s="10">
        <v>1912100</v>
      </c>
      <c r="D12" s="10">
        <v>2252173.2999999998</v>
      </c>
      <c r="E12" s="11">
        <f t="shared" si="0"/>
        <v>-340073.29999999981</v>
      </c>
    </row>
    <row r="13" spans="1:5" x14ac:dyDescent="0.25">
      <c r="A13" s="9" t="s">
        <v>24</v>
      </c>
      <c r="B13" s="9" t="s">
        <v>25</v>
      </c>
      <c r="C13" s="10">
        <v>1912100</v>
      </c>
      <c r="D13" s="10">
        <v>2530531</v>
      </c>
      <c r="E13" s="11">
        <f t="shared" si="0"/>
        <v>-618431</v>
      </c>
    </row>
    <row r="14" spans="1:5" x14ac:dyDescent="0.25">
      <c r="A14" s="9"/>
      <c r="B14" s="9" t="s">
        <v>26</v>
      </c>
      <c r="C14" s="10"/>
      <c r="D14" s="10"/>
      <c r="E14" s="11">
        <f t="shared" si="0"/>
        <v>0</v>
      </c>
    </row>
    <row r="15" spans="1:5" ht="13.5" customHeight="1" x14ac:dyDescent="0.25">
      <c r="A15" s="9" t="s">
        <v>27</v>
      </c>
      <c r="B15" s="9" t="s">
        <v>28</v>
      </c>
      <c r="C15" s="10"/>
      <c r="D15" s="10">
        <v>-278357.7</v>
      </c>
      <c r="E15" s="11">
        <f t="shared" si="0"/>
        <v>278357.7</v>
      </c>
    </row>
    <row r="16" spans="1:5" hidden="1" x14ac:dyDescent="0.25">
      <c r="A16" s="9"/>
      <c r="B16" s="9" t="s">
        <v>29</v>
      </c>
      <c r="C16" s="10"/>
      <c r="D16" s="10">
        <v>0</v>
      </c>
      <c r="E16" s="11">
        <f t="shared" si="0"/>
        <v>0</v>
      </c>
    </row>
    <row r="17" spans="1:5" ht="16.5" hidden="1" customHeight="1" x14ac:dyDescent="0.25">
      <c r="A17" s="9" t="s">
        <v>30</v>
      </c>
      <c r="B17" s="9" t="s">
        <v>31</v>
      </c>
      <c r="C17" s="10">
        <v>96116</v>
      </c>
      <c r="D17" s="10">
        <v>12290</v>
      </c>
      <c r="E17" s="11">
        <f t="shared" si="0"/>
        <v>83826</v>
      </c>
    </row>
    <row r="18" spans="1:5" x14ac:dyDescent="0.25">
      <c r="A18" s="9" t="s">
        <v>32</v>
      </c>
      <c r="B18" s="8" t="s">
        <v>33</v>
      </c>
      <c r="C18" s="10">
        <v>114864</v>
      </c>
      <c r="D18" s="10">
        <v>25300</v>
      </c>
      <c r="E18" s="11">
        <f t="shared" si="0"/>
        <v>89564</v>
      </c>
    </row>
    <row r="19" spans="1:5" x14ac:dyDescent="0.25">
      <c r="A19" s="9" t="s">
        <v>34</v>
      </c>
      <c r="B19" s="8" t="s">
        <v>35</v>
      </c>
      <c r="C19" s="10">
        <v>13410</v>
      </c>
      <c r="D19" s="10">
        <v>685</v>
      </c>
      <c r="E19" s="11">
        <f t="shared" si="0"/>
        <v>12725</v>
      </c>
    </row>
    <row r="20" spans="1:5" x14ac:dyDescent="0.25">
      <c r="A20" s="9" t="s">
        <v>36</v>
      </c>
      <c r="B20" s="8" t="s">
        <v>37</v>
      </c>
      <c r="C20" s="10">
        <f>SUM(C21:C26)</f>
        <v>98753</v>
      </c>
      <c r="D20" s="10">
        <f>SUM(D21:D26)</f>
        <v>48895</v>
      </c>
      <c r="E20" s="11">
        <f t="shared" si="0"/>
        <v>49858</v>
      </c>
    </row>
    <row r="21" spans="1:5" x14ac:dyDescent="0.25">
      <c r="A21" s="9" t="s">
        <v>38</v>
      </c>
      <c r="B21" s="9" t="s">
        <v>39</v>
      </c>
      <c r="C21" s="10">
        <v>2821</v>
      </c>
      <c r="D21" s="10">
        <v>654</v>
      </c>
      <c r="E21" s="11">
        <f t="shared" si="0"/>
        <v>2167</v>
      </c>
    </row>
    <row r="22" spans="1:5" x14ac:dyDescent="0.25">
      <c r="A22" s="9" t="s">
        <v>40</v>
      </c>
      <c r="B22" s="9" t="s">
        <v>41</v>
      </c>
      <c r="C22" s="10">
        <v>0</v>
      </c>
      <c r="D22" s="10">
        <v>0</v>
      </c>
      <c r="E22" s="11">
        <f t="shared" si="0"/>
        <v>0</v>
      </c>
    </row>
    <row r="23" spans="1:5" x14ac:dyDescent="0.25">
      <c r="A23" s="9" t="s">
        <v>42</v>
      </c>
      <c r="B23" s="9" t="s">
        <v>43</v>
      </c>
      <c r="C23" s="10">
        <v>0</v>
      </c>
      <c r="D23" s="10">
        <v>0</v>
      </c>
      <c r="E23" s="11">
        <f t="shared" si="0"/>
        <v>0</v>
      </c>
    </row>
    <row r="24" spans="1:5" x14ac:dyDescent="0.25">
      <c r="A24" s="9" t="s">
        <v>44</v>
      </c>
      <c r="B24" s="9" t="s">
        <v>45</v>
      </c>
      <c r="C24" s="10">
        <v>0</v>
      </c>
      <c r="D24" s="10">
        <v>0</v>
      </c>
      <c r="E24" s="11">
        <f t="shared" si="0"/>
        <v>0</v>
      </c>
    </row>
    <row r="25" spans="1:5" x14ac:dyDescent="0.25">
      <c r="A25" s="9" t="s">
        <v>32</v>
      </c>
      <c r="B25" s="9" t="s">
        <v>46</v>
      </c>
      <c r="C25" s="10">
        <v>0</v>
      </c>
      <c r="D25" s="10">
        <v>0</v>
      </c>
      <c r="E25" s="11">
        <f t="shared" si="0"/>
        <v>0</v>
      </c>
    </row>
    <row r="26" spans="1:5" x14ac:dyDescent="0.25">
      <c r="A26" s="9" t="s">
        <v>47</v>
      </c>
      <c r="B26" s="9" t="s">
        <v>48</v>
      </c>
      <c r="C26" s="10">
        <v>95932</v>
      </c>
      <c r="D26" s="10">
        <v>48241</v>
      </c>
      <c r="E26" s="11">
        <f t="shared" si="0"/>
        <v>47691</v>
      </c>
    </row>
    <row r="27" spans="1:5" x14ac:dyDescent="0.25">
      <c r="A27" s="9" t="s">
        <v>49</v>
      </c>
      <c r="B27" s="8" t="s">
        <v>50</v>
      </c>
      <c r="C27" s="10">
        <f>SUM(C28,C38,C44,C49,C50,C60,C61)</f>
        <v>604184</v>
      </c>
      <c r="D27" s="10">
        <f>SUM(D28,D38,D44,D49,D50,D60,D61)</f>
        <v>875570</v>
      </c>
      <c r="E27" s="11">
        <f t="shared" si="0"/>
        <v>-271386</v>
      </c>
    </row>
    <row r="28" spans="1:5" x14ac:dyDescent="0.25">
      <c r="A28" s="9" t="s">
        <v>51</v>
      </c>
      <c r="B28" s="8" t="s">
        <v>52</v>
      </c>
      <c r="C28" s="10">
        <f>SUM(C29,C30,C34)</f>
        <v>247201</v>
      </c>
      <c r="D28" s="10">
        <f>SUM(D29,D30,D34)</f>
        <v>305933</v>
      </c>
      <c r="E28" s="11">
        <f t="shared" si="0"/>
        <v>-58732</v>
      </c>
    </row>
    <row r="29" spans="1:5" x14ac:dyDescent="0.25">
      <c r="A29" s="9" t="s">
        <v>53</v>
      </c>
      <c r="B29" s="8" t="s">
        <v>54</v>
      </c>
      <c r="C29" s="10">
        <v>6458</v>
      </c>
      <c r="D29" s="10">
        <v>37406</v>
      </c>
      <c r="E29" s="11">
        <f t="shared" si="0"/>
        <v>-30948</v>
      </c>
    </row>
    <row r="30" spans="1:5" x14ac:dyDescent="0.25">
      <c r="A30" s="9" t="s">
        <v>55</v>
      </c>
      <c r="B30" s="8" t="s">
        <v>56</v>
      </c>
      <c r="C30" s="10">
        <f>SUM(C31,C32,C33)</f>
        <v>217899</v>
      </c>
      <c r="D30" s="10">
        <f>SUM(D31,D32,D33)</f>
        <v>265412</v>
      </c>
      <c r="E30" s="11">
        <f t="shared" si="0"/>
        <v>-47513</v>
      </c>
    </row>
    <row r="31" spans="1:5" x14ac:dyDescent="0.25">
      <c r="A31" s="9" t="s">
        <v>57</v>
      </c>
      <c r="B31" s="9" t="s">
        <v>58</v>
      </c>
      <c r="C31" s="10">
        <v>18634</v>
      </c>
      <c r="D31" s="10">
        <v>252635</v>
      </c>
      <c r="E31" s="11">
        <f t="shared" si="0"/>
        <v>-234001</v>
      </c>
    </row>
    <row r="32" spans="1:5" x14ac:dyDescent="0.25">
      <c r="A32" s="9" t="s">
        <v>59</v>
      </c>
      <c r="B32" s="9" t="s">
        <v>60</v>
      </c>
      <c r="C32" s="10">
        <v>471</v>
      </c>
      <c r="D32" s="10">
        <v>10435</v>
      </c>
      <c r="E32" s="11">
        <f t="shared" si="0"/>
        <v>-9964</v>
      </c>
    </row>
    <row r="33" spans="1:5" x14ac:dyDescent="0.25">
      <c r="A33" s="9" t="s">
        <v>61</v>
      </c>
      <c r="B33" s="9" t="s">
        <v>62</v>
      </c>
      <c r="C33" s="10">
        <v>198794</v>
      </c>
      <c r="D33" s="10">
        <v>2342</v>
      </c>
      <c r="E33" s="11">
        <f t="shared" si="0"/>
        <v>196452</v>
      </c>
    </row>
    <row r="34" spans="1:5" x14ac:dyDescent="0.25">
      <c r="A34" s="9" t="s">
        <v>63</v>
      </c>
      <c r="B34" s="8" t="s">
        <v>64</v>
      </c>
      <c r="C34" s="10">
        <f>SUM(C35,C36,C37)</f>
        <v>22844</v>
      </c>
      <c r="D34" s="10">
        <f>SUM(D35,D36,D37)</f>
        <v>3115</v>
      </c>
      <c r="E34" s="11">
        <f t="shared" si="0"/>
        <v>19729</v>
      </c>
    </row>
    <row r="35" spans="1:5" x14ac:dyDescent="0.25">
      <c r="A35" s="9" t="s">
        <v>65</v>
      </c>
      <c r="B35" s="9" t="s">
        <v>66</v>
      </c>
      <c r="C35" s="10">
        <v>6850</v>
      </c>
      <c r="D35" s="10">
        <v>2047</v>
      </c>
      <c r="E35" s="11">
        <f t="shared" si="0"/>
        <v>4803</v>
      </c>
    </row>
    <row r="36" spans="1:5" x14ac:dyDescent="0.25">
      <c r="A36" s="9" t="s">
        <v>67</v>
      </c>
      <c r="B36" s="9" t="s">
        <v>68</v>
      </c>
      <c r="C36" s="10">
        <v>13350</v>
      </c>
      <c r="D36" s="10">
        <v>154</v>
      </c>
      <c r="E36" s="11">
        <f t="shared" si="0"/>
        <v>13196</v>
      </c>
    </row>
    <row r="37" spans="1:5" x14ac:dyDescent="0.25">
      <c r="A37" s="9" t="s">
        <v>69</v>
      </c>
      <c r="B37" s="9" t="s">
        <v>70</v>
      </c>
      <c r="C37" s="10">
        <v>2644</v>
      </c>
      <c r="D37" s="10">
        <v>914</v>
      </c>
      <c r="E37" s="11">
        <f t="shared" si="0"/>
        <v>1730</v>
      </c>
    </row>
    <row r="38" spans="1:5" x14ac:dyDescent="0.25">
      <c r="A38" s="9" t="s">
        <v>71</v>
      </c>
      <c r="B38" s="8" t="s">
        <v>72</v>
      </c>
      <c r="C38" s="14">
        <f>SUM(C39,C40)</f>
        <v>87922</v>
      </c>
      <c r="D38" s="14">
        <f>SUM(D39,D40)</f>
        <v>97550</v>
      </c>
      <c r="E38" s="11">
        <f t="shared" si="0"/>
        <v>-9628</v>
      </c>
    </row>
    <row r="39" spans="1:5" x14ac:dyDescent="0.25">
      <c r="A39" s="9" t="s">
        <v>73</v>
      </c>
      <c r="B39" s="9" t="s">
        <v>74</v>
      </c>
      <c r="C39" s="14">
        <v>9893</v>
      </c>
      <c r="D39" s="14">
        <v>34691</v>
      </c>
      <c r="E39" s="11">
        <f t="shared" si="0"/>
        <v>-24798</v>
      </c>
    </row>
    <row r="40" spans="1:5" x14ac:dyDescent="0.25">
      <c r="A40" s="9" t="s">
        <v>75</v>
      </c>
      <c r="B40" s="9" t="s">
        <v>76</v>
      </c>
      <c r="C40" s="14">
        <f>SUM(C41:C43)</f>
        <v>78029</v>
      </c>
      <c r="D40" s="14">
        <f>SUM(D41:D43)</f>
        <v>62859</v>
      </c>
      <c r="E40" s="11">
        <f t="shared" si="0"/>
        <v>15170</v>
      </c>
    </row>
    <row r="41" spans="1:5" x14ac:dyDescent="0.25">
      <c r="A41" s="9" t="s">
        <v>77</v>
      </c>
      <c r="B41" s="9" t="s">
        <v>78</v>
      </c>
      <c r="C41" s="10">
        <v>669</v>
      </c>
      <c r="D41" s="10">
        <v>5027</v>
      </c>
      <c r="E41" s="11">
        <f t="shared" si="0"/>
        <v>-4358</v>
      </c>
    </row>
    <row r="42" spans="1:5" x14ac:dyDescent="0.25">
      <c r="A42" s="9" t="s">
        <v>79</v>
      </c>
      <c r="B42" s="9" t="s">
        <v>80</v>
      </c>
      <c r="C42" s="10">
        <v>2653</v>
      </c>
      <c r="D42" s="10">
        <v>8173</v>
      </c>
      <c r="E42" s="11">
        <f t="shared" si="0"/>
        <v>-5520</v>
      </c>
    </row>
    <row r="43" spans="1:5" x14ac:dyDescent="0.25">
      <c r="A43" s="9" t="s">
        <v>81</v>
      </c>
      <c r="B43" s="9" t="s">
        <v>82</v>
      </c>
      <c r="C43" s="10">
        <v>74707</v>
      </c>
      <c r="D43" s="10">
        <v>49659</v>
      </c>
      <c r="E43" s="11">
        <f t="shared" si="0"/>
        <v>25048</v>
      </c>
    </row>
    <row r="44" spans="1:5" x14ac:dyDescent="0.25">
      <c r="A44" s="9" t="s">
        <v>83</v>
      </c>
      <c r="B44" s="8" t="s">
        <v>84</v>
      </c>
      <c r="C44" s="10">
        <f>SUM(C45:C48)</f>
        <v>20451</v>
      </c>
      <c r="D44" s="10">
        <f>SUM(D45:D48)</f>
        <v>50600</v>
      </c>
      <c r="E44" s="11">
        <f t="shared" si="0"/>
        <v>-30149</v>
      </c>
    </row>
    <row r="45" spans="1:5" x14ac:dyDescent="0.25">
      <c r="A45" s="9" t="s">
        <v>85</v>
      </c>
      <c r="B45" s="9" t="s">
        <v>86</v>
      </c>
      <c r="C45" s="10">
        <v>17</v>
      </c>
      <c r="D45" s="10">
        <v>25723</v>
      </c>
      <c r="E45" s="11">
        <f t="shared" si="0"/>
        <v>-25706</v>
      </c>
    </row>
    <row r="46" spans="1:5" x14ac:dyDescent="0.25">
      <c r="A46" s="9" t="s">
        <v>87</v>
      </c>
      <c r="B46" s="9" t="s">
        <v>88</v>
      </c>
      <c r="C46" s="10">
        <v>2519</v>
      </c>
      <c r="D46" s="10">
        <v>4985</v>
      </c>
      <c r="E46" s="11">
        <f t="shared" si="0"/>
        <v>-2466</v>
      </c>
    </row>
    <row r="47" spans="1:5" x14ac:dyDescent="0.25">
      <c r="A47" s="9" t="s">
        <v>89</v>
      </c>
      <c r="B47" s="9" t="s">
        <v>90</v>
      </c>
      <c r="C47" s="10">
        <v>11242</v>
      </c>
      <c r="D47" s="10">
        <v>7153</v>
      </c>
      <c r="E47" s="11">
        <f t="shared" si="0"/>
        <v>4089</v>
      </c>
    </row>
    <row r="48" spans="1:5" x14ac:dyDescent="0.25">
      <c r="A48" s="9" t="s">
        <v>91</v>
      </c>
      <c r="B48" s="9" t="s">
        <v>92</v>
      </c>
      <c r="C48" s="10">
        <v>6673</v>
      </c>
      <c r="D48" s="10">
        <v>12739</v>
      </c>
      <c r="E48" s="11">
        <f t="shared" si="0"/>
        <v>-6066</v>
      </c>
    </row>
    <row r="49" spans="1:5" x14ac:dyDescent="0.25">
      <c r="A49" s="9" t="s">
        <v>93</v>
      </c>
      <c r="B49" s="8" t="s">
        <v>94</v>
      </c>
      <c r="C49" s="10">
        <v>23916</v>
      </c>
      <c r="D49" s="10">
        <v>8011</v>
      </c>
      <c r="E49" s="11">
        <f t="shared" si="0"/>
        <v>15905</v>
      </c>
    </row>
    <row r="50" spans="1:5" x14ac:dyDescent="0.25">
      <c r="A50" s="9" t="s">
        <v>95</v>
      </c>
      <c r="B50" s="8" t="s">
        <v>96</v>
      </c>
      <c r="C50" s="10">
        <f>SUM(C51,C52,C53)</f>
        <v>182502</v>
      </c>
      <c r="D50" s="10">
        <f>SUM(D51,D52,D53)</f>
        <v>398300</v>
      </c>
      <c r="E50" s="11">
        <f t="shared" si="0"/>
        <v>-215798</v>
      </c>
    </row>
    <row r="51" spans="1:5" x14ac:dyDescent="0.25">
      <c r="A51" s="9" t="s">
        <v>97</v>
      </c>
      <c r="B51" s="9" t="s">
        <v>98</v>
      </c>
      <c r="C51" s="10">
        <v>3915</v>
      </c>
      <c r="D51" s="10">
        <v>4694</v>
      </c>
      <c r="E51" s="11">
        <f t="shared" si="0"/>
        <v>-779</v>
      </c>
    </row>
    <row r="52" spans="1:5" x14ac:dyDescent="0.25">
      <c r="A52" s="9" t="s">
        <v>99</v>
      </c>
      <c r="B52" s="8" t="s">
        <v>100</v>
      </c>
      <c r="C52" s="10">
        <v>3142</v>
      </c>
      <c r="D52" s="10">
        <v>6450</v>
      </c>
      <c r="E52" s="11">
        <f t="shared" si="0"/>
        <v>-3308</v>
      </c>
    </row>
    <row r="53" spans="1:5" x14ac:dyDescent="0.25">
      <c r="A53" s="9" t="s">
        <v>101</v>
      </c>
      <c r="B53" s="8" t="s">
        <v>102</v>
      </c>
      <c r="C53" s="10">
        <f>SUM(C54:C59)</f>
        <v>175445</v>
      </c>
      <c r="D53" s="10">
        <f>SUM(D54:D59)</f>
        <v>387156</v>
      </c>
      <c r="E53" s="11">
        <f t="shared" si="0"/>
        <v>-211711</v>
      </c>
    </row>
    <row r="54" spans="1:5" x14ac:dyDescent="0.25">
      <c r="A54" s="9" t="s">
        <v>103</v>
      </c>
      <c r="B54" s="8" t="s">
        <v>104</v>
      </c>
      <c r="C54" s="10">
        <v>39402.400000000001</v>
      </c>
      <c r="D54" s="10">
        <v>99562.4</v>
      </c>
      <c r="E54" s="11">
        <f t="shared" si="0"/>
        <v>-60159.999999999993</v>
      </c>
    </row>
    <row r="55" spans="1:5" x14ac:dyDescent="0.25">
      <c r="A55" s="9" t="s">
        <v>105</v>
      </c>
      <c r="B55" s="8" t="s">
        <v>106</v>
      </c>
      <c r="C55" s="10">
        <v>128943.2</v>
      </c>
      <c r="D55" s="10">
        <v>262398.3</v>
      </c>
      <c r="E55" s="11">
        <f t="shared" si="0"/>
        <v>-133455.09999999998</v>
      </c>
    </row>
    <row r="56" spans="1:5" x14ac:dyDescent="0.25">
      <c r="A56" s="9" t="s">
        <v>107</v>
      </c>
      <c r="B56" s="8" t="s">
        <v>108</v>
      </c>
      <c r="C56" s="10">
        <v>157</v>
      </c>
      <c r="D56" s="10">
        <v>5743.7</v>
      </c>
      <c r="E56" s="11">
        <f>+C56-D57</f>
        <v>-10359.5</v>
      </c>
    </row>
    <row r="57" spans="1:5" x14ac:dyDescent="0.25">
      <c r="A57" s="9" t="s">
        <v>109</v>
      </c>
      <c r="B57" s="8" t="s">
        <v>110</v>
      </c>
      <c r="C57" s="10">
        <v>4379.5</v>
      </c>
      <c r="D57" s="10">
        <v>10516.5</v>
      </c>
      <c r="E57" s="11">
        <f>+C57-D58</f>
        <v>-1429.6999999999998</v>
      </c>
    </row>
    <row r="58" spans="1:5" x14ac:dyDescent="0.25">
      <c r="A58" s="9" t="s">
        <v>111</v>
      </c>
      <c r="B58" s="8" t="s">
        <v>112</v>
      </c>
      <c r="C58" s="10">
        <v>2063.4</v>
      </c>
      <c r="D58" s="10">
        <v>5809.2</v>
      </c>
      <c r="E58" s="11">
        <f t="shared" si="0"/>
        <v>-3745.7999999999997</v>
      </c>
    </row>
    <row r="59" spans="1:5" x14ac:dyDescent="0.25">
      <c r="A59" s="9" t="s">
        <v>113</v>
      </c>
      <c r="B59" s="8" t="s">
        <v>114</v>
      </c>
      <c r="C59" s="10">
        <v>499.5</v>
      </c>
      <c r="D59" s="10">
        <v>3125.9</v>
      </c>
      <c r="E59" s="11">
        <f t="shared" si="0"/>
        <v>-2626.4</v>
      </c>
    </row>
    <row r="60" spans="1:5" x14ac:dyDescent="0.25">
      <c r="A60" s="9" t="s">
        <v>115</v>
      </c>
      <c r="B60" s="8" t="s">
        <v>116</v>
      </c>
      <c r="C60" s="10">
        <v>14791</v>
      </c>
      <c r="D60" s="10">
        <v>768</v>
      </c>
      <c r="E60" s="11">
        <f t="shared" si="0"/>
        <v>14023</v>
      </c>
    </row>
    <row r="61" spans="1:5" x14ac:dyDescent="0.25">
      <c r="A61" s="9" t="s">
        <v>117</v>
      </c>
      <c r="B61" s="8" t="s">
        <v>118</v>
      </c>
      <c r="C61" s="10">
        <v>27401</v>
      </c>
      <c r="D61" s="14">
        <v>14408</v>
      </c>
      <c r="E61" s="11">
        <f t="shared" si="0"/>
        <v>12993</v>
      </c>
    </row>
    <row r="62" spans="1:5" x14ac:dyDescent="0.25">
      <c r="A62" s="9" t="s">
        <v>119</v>
      </c>
      <c r="B62" s="8" t="s">
        <v>120</v>
      </c>
      <c r="C62" s="10">
        <f>SUM(C63,C66)</f>
        <v>54619</v>
      </c>
      <c r="D62" s="10">
        <f>SUM(D63,D66)</f>
        <v>185081</v>
      </c>
      <c r="E62" s="11">
        <f t="shared" si="0"/>
        <v>-130462</v>
      </c>
    </row>
    <row r="63" spans="1:5" x14ac:dyDescent="0.25">
      <c r="A63" s="9" t="s">
        <v>121</v>
      </c>
      <c r="B63" s="8" t="s">
        <v>122</v>
      </c>
      <c r="C63" s="10">
        <f>SUM(C64:C65)</f>
        <v>19021</v>
      </c>
      <c r="D63" s="10">
        <f>SUM(D64:D65)</f>
        <v>14807</v>
      </c>
      <c r="E63" s="11">
        <f t="shared" si="0"/>
        <v>4214</v>
      </c>
    </row>
    <row r="64" spans="1:5" x14ac:dyDescent="0.25">
      <c r="A64" s="9" t="s">
        <v>123</v>
      </c>
      <c r="B64" s="8" t="s">
        <v>124</v>
      </c>
      <c r="C64" s="15">
        <v>9160</v>
      </c>
      <c r="D64" s="15">
        <v>3928</v>
      </c>
      <c r="E64" s="16">
        <v>2164</v>
      </c>
    </row>
    <row r="65" spans="1:5" x14ac:dyDescent="0.25">
      <c r="A65" s="9" t="s">
        <v>125</v>
      </c>
      <c r="B65" s="8" t="s">
        <v>126</v>
      </c>
      <c r="C65" s="15">
        <v>9861</v>
      </c>
      <c r="D65" s="15">
        <v>10879</v>
      </c>
      <c r="E65" s="16">
        <v>-15935</v>
      </c>
    </row>
    <row r="66" spans="1:5" x14ac:dyDescent="0.25">
      <c r="A66" s="9" t="s">
        <v>127</v>
      </c>
      <c r="B66" s="8" t="s">
        <v>128</v>
      </c>
      <c r="C66" s="10">
        <f>SUM(C67,C71,C74)</f>
        <v>35598</v>
      </c>
      <c r="D66" s="10">
        <f>SUM(D67,D71,D74)</f>
        <v>170274</v>
      </c>
      <c r="E66" s="11">
        <f t="shared" si="0"/>
        <v>-134676</v>
      </c>
    </row>
    <row r="67" spans="1:5" x14ac:dyDescent="0.25">
      <c r="A67" s="9" t="s">
        <v>129</v>
      </c>
      <c r="B67" s="8" t="s">
        <v>130</v>
      </c>
      <c r="C67" s="10">
        <f>SUM(C68:C70)</f>
        <v>16342</v>
      </c>
      <c r="D67" s="10">
        <f>SUM(D68:D70)</f>
        <v>101041</v>
      </c>
      <c r="E67" s="11">
        <f t="shared" si="0"/>
        <v>-84699</v>
      </c>
    </row>
    <row r="68" spans="1:5" x14ac:dyDescent="0.25">
      <c r="A68" s="9" t="s">
        <v>131</v>
      </c>
      <c r="B68" s="8" t="s">
        <v>132</v>
      </c>
      <c r="C68" s="14">
        <v>16383</v>
      </c>
      <c r="D68" s="10">
        <v>27190</v>
      </c>
      <c r="E68" s="11">
        <f t="shared" si="0"/>
        <v>-10807</v>
      </c>
    </row>
    <row r="69" spans="1:5" x14ac:dyDescent="0.25">
      <c r="A69" s="9" t="s">
        <v>133</v>
      </c>
      <c r="B69" s="9" t="s">
        <v>134</v>
      </c>
      <c r="C69" s="10">
        <v>-41</v>
      </c>
      <c r="D69" s="10">
        <v>73851</v>
      </c>
      <c r="E69" s="11">
        <f t="shared" si="0"/>
        <v>-73892</v>
      </c>
    </row>
    <row r="70" spans="1:5" x14ac:dyDescent="0.25">
      <c r="A70" s="9" t="s">
        <v>135</v>
      </c>
      <c r="B70" s="9" t="s">
        <v>136</v>
      </c>
      <c r="C70" s="10">
        <v>0</v>
      </c>
      <c r="D70" s="10">
        <v>0</v>
      </c>
      <c r="E70" s="11">
        <f t="shared" si="0"/>
        <v>0</v>
      </c>
    </row>
    <row r="71" spans="1:5" x14ac:dyDescent="0.25">
      <c r="A71" s="9" t="s">
        <v>137</v>
      </c>
      <c r="B71" s="9" t="s">
        <v>138</v>
      </c>
      <c r="C71" s="10">
        <f>SUM(C72:C73)</f>
        <v>14700</v>
      </c>
      <c r="D71" s="10">
        <f>SUM(D72:D73)</f>
        <v>34160</v>
      </c>
      <c r="E71" s="11">
        <f t="shared" si="0"/>
        <v>-19460</v>
      </c>
    </row>
    <row r="72" spans="1:5" x14ac:dyDescent="0.25">
      <c r="A72" s="9" t="s">
        <v>139</v>
      </c>
      <c r="B72" s="9" t="s">
        <v>140</v>
      </c>
      <c r="C72" s="10">
        <v>2963</v>
      </c>
      <c r="D72" s="10">
        <v>23468</v>
      </c>
      <c r="E72" s="11">
        <f>+C72-D72</f>
        <v>-20505</v>
      </c>
    </row>
    <row r="73" spans="1:5" x14ac:dyDescent="0.25">
      <c r="A73" s="9" t="s">
        <v>141</v>
      </c>
      <c r="B73" s="9" t="s">
        <v>142</v>
      </c>
      <c r="C73" s="10">
        <v>11737</v>
      </c>
      <c r="D73" s="10">
        <v>10692</v>
      </c>
      <c r="E73" s="11">
        <f>+C73-D73</f>
        <v>1045</v>
      </c>
    </row>
    <row r="74" spans="1:5" x14ac:dyDescent="0.25">
      <c r="A74" s="9" t="s">
        <v>143</v>
      </c>
      <c r="B74" s="8" t="s">
        <v>144</v>
      </c>
      <c r="C74" s="10">
        <f>SUM(C75:C77)</f>
        <v>4556</v>
      </c>
      <c r="D74" s="10">
        <f>SUM(D75:D77)</f>
        <v>35073</v>
      </c>
      <c r="E74" s="11">
        <f t="shared" ref="E74:E137" si="1">+C74-D74</f>
        <v>-30517</v>
      </c>
    </row>
    <row r="75" spans="1:5" x14ac:dyDescent="0.25">
      <c r="A75" s="9" t="s">
        <v>145</v>
      </c>
      <c r="B75" s="8" t="s">
        <v>146</v>
      </c>
      <c r="C75" s="10"/>
      <c r="D75" s="10">
        <v>26366</v>
      </c>
      <c r="E75" s="11">
        <f t="shared" si="1"/>
        <v>-26366</v>
      </c>
    </row>
    <row r="76" spans="1:5" x14ac:dyDescent="0.25">
      <c r="A76" s="9" t="s">
        <v>147</v>
      </c>
      <c r="B76" s="8" t="s">
        <v>148</v>
      </c>
      <c r="C76" s="10">
        <v>1079</v>
      </c>
      <c r="D76" s="10">
        <v>291</v>
      </c>
      <c r="E76" s="11">
        <f t="shared" si="1"/>
        <v>788</v>
      </c>
    </row>
    <row r="77" spans="1:5" x14ac:dyDescent="0.25">
      <c r="A77" s="9" t="s">
        <v>149</v>
      </c>
      <c r="B77" s="8" t="s">
        <v>150</v>
      </c>
      <c r="C77" s="10">
        <v>3477</v>
      </c>
      <c r="D77" s="10">
        <v>8416</v>
      </c>
      <c r="E77" s="11">
        <f t="shared" si="1"/>
        <v>-4939</v>
      </c>
    </row>
    <row r="78" spans="1:5" x14ac:dyDescent="0.25">
      <c r="A78" s="9" t="s">
        <v>151</v>
      </c>
      <c r="B78" s="8" t="s">
        <v>152</v>
      </c>
      <c r="C78" s="10">
        <f>SUM(C79,C83)</f>
        <v>207725</v>
      </c>
      <c r="D78" s="10">
        <f>SUM(D79,D83)</f>
        <v>98067</v>
      </c>
      <c r="E78" s="11">
        <f t="shared" si="1"/>
        <v>109658</v>
      </c>
    </row>
    <row r="79" spans="1:5" x14ac:dyDescent="0.25">
      <c r="A79" s="9" t="s">
        <v>153</v>
      </c>
      <c r="B79" s="8" t="s">
        <v>154</v>
      </c>
      <c r="C79" s="10">
        <f>SUM(C80:C82)</f>
        <v>76342</v>
      </c>
      <c r="D79" s="10">
        <f>SUM(D80:D82)</f>
        <v>24402</v>
      </c>
      <c r="E79" s="11">
        <f t="shared" si="1"/>
        <v>51940</v>
      </c>
    </row>
    <row r="80" spans="1:5" x14ac:dyDescent="0.25">
      <c r="A80" s="9" t="s">
        <v>155</v>
      </c>
      <c r="B80" s="8" t="s">
        <v>156</v>
      </c>
      <c r="C80" s="10">
        <v>12300</v>
      </c>
      <c r="D80" s="10">
        <v>230</v>
      </c>
      <c r="E80" s="11">
        <f t="shared" si="1"/>
        <v>12070</v>
      </c>
    </row>
    <row r="81" spans="1:5" x14ac:dyDescent="0.25">
      <c r="A81" s="9" t="s">
        <v>157</v>
      </c>
      <c r="B81" s="8" t="s">
        <v>158</v>
      </c>
      <c r="C81" s="10">
        <v>54935</v>
      </c>
      <c r="D81" s="10">
        <v>84</v>
      </c>
      <c r="E81" s="11">
        <f t="shared" si="1"/>
        <v>54851</v>
      </c>
    </row>
    <row r="82" spans="1:5" x14ac:dyDescent="0.25">
      <c r="A82" s="9" t="s">
        <v>159</v>
      </c>
      <c r="B82" s="8" t="s">
        <v>160</v>
      </c>
      <c r="C82" s="10">
        <v>9107</v>
      </c>
      <c r="D82" s="10">
        <v>24088</v>
      </c>
      <c r="E82" s="11">
        <f t="shared" si="1"/>
        <v>-14981</v>
      </c>
    </row>
    <row r="83" spans="1:5" x14ac:dyDescent="0.25">
      <c r="A83" s="9" t="s">
        <v>161</v>
      </c>
      <c r="B83" s="8" t="s">
        <v>162</v>
      </c>
      <c r="C83" s="10">
        <f>SUM(C84:C86)</f>
        <v>131383</v>
      </c>
      <c r="D83" s="10">
        <f>SUM(D84:D86)</f>
        <v>73665</v>
      </c>
      <c r="E83" s="11">
        <f t="shared" si="1"/>
        <v>57718</v>
      </c>
    </row>
    <row r="84" spans="1:5" x14ac:dyDescent="0.25">
      <c r="A84" s="9" t="s">
        <v>163</v>
      </c>
      <c r="B84" s="8" t="s">
        <v>164</v>
      </c>
      <c r="C84" s="14">
        <v>51325</v>
      </c>
      <c r="D84" s="14">
        <v>15948</v>
      </c>
      <c r="E84" s="11">
        <f t="shared" si="1"/>
        <v>35377</v>
      </c>
    </row>
    <row r="85" spans="1:5" x14ac:dyDescent="0.25">
      <c r="A85" s="9" t="s">
        <v>165</v>
      </c>
      <c r="B85" s="8" t="s">
        <v>166</v>
      </c>
      <c r="C85" s="10">
        <v>29</v>
      </c>
      <c r="D85" s="10">
        <v>360</v>
      </c>
      <c r="E85" s="11">
        <f t="shared" si="1"/>
        <v>-331</v>
      </c>
    </row>
    <row r="86" spans="1:5" x14ac:dyDescent="0.25">
      <c r="A86" s="9" t="s">
        <v>167</v>
      </c>
      <c r="B86" s="8" t="s">
        <v>168</v>
      </c>
      <c r="C86" s="14">
        <v>80029</v>
      </c>
      <c r="D86" s="14">
        <v>57357</v>
      </c>
      <c r="E86" s="11">
        <f t="shared" si="1"/>
        <v>22672</v>
      </c>
    </row>
    <row r="87" spans="1:5" ht="26.25" x14ac:dyDescent="0.25">
      <c r="A87" s="9" t="s">
        <v>169</v>
      </c>
      <c r="B87" s="9" t="s">
        <v>170</v>
      </c>
      <c r="C87" s="10">
        <f>SUM(C88,C97)</f>
        <v>2425235</v>
      </c>
      <c r="D87" s="10">
        <f>SUM(D88,D97)</f>
        <v>2017000</v>
      </c>
      <c r="E87" s="11">
        <f t="shared" si="1"/>
        <v>408235</v>
      </c>
    </row>
    <row r="88" spans="1:5" x14ac:dyDescent="0.25">
      <c r="A88" s="9"/>
      <c r="B88" s="8" t="s">
        <v>3</v>
      </c>
      <c r="C88" s="10">
        <f>SUM(C89,C96)</f>
        <v>73467</v>
      </c>
      <c r="D88" s="10">
        <f>SUM(D89,D96)</f>
        <v>655</v>
      </c>
      <c r="E88" s="11">
        <f t="shared" si="1"/>
        <v>72812</v>
      </c>
    </row>
    <row r="89" spans="1:5" x14ac:dyDescent="0.25">
      <c r="A89" s="9" t="s">
        <v>171</v>
      </c>
      <c r="B89" s="8" t="s">
        <v>172</v>
      </c>
      <c r="C89" s="10">
        <f>SUM(C90,C93)</f>
        <v>73467</v>
      </c>
      <c r="D89" s="10">
        <f>SUM(D90,D93)</f>
        <v>0</v>
      </c>
      <c r="E89" s="11">
        <f t="shared" si="1"/>
        <v>73467</v>
      </c>
    </row>
    <row r="90" spans="1:5" x14ac:dyDescent="0.25">
      <c r="A90" s="9" t="s">
        <v>173</v>
      </c>
      <c r="B90" s="8" t="s">
        <v>154</v>
      </c>
      <c r="C90" s="10">
        <f>SUM(C91,C92)</f>
        <v>71300</v>
      </c>
      <c r="D90" s="10">
        <f>SUM(D91,D92)</f>
        <v>0</v>
      </c>
      <c r="E90" s="11">
        <f t="shared" si="1"/>
        <v>71300</v>
      </c>
    </row>
    <row r="91" spans="1:5" x14ac:dyDescent="0.25">
      <c r="A91" s="9" t="s">
        <v>174</v>
      </c>
      <c r="B91" s="8" t="s">
        <v>175</v>
      </c>
      <c r="C91" s="10">
        <v>61500</v>
      </c>
      <c r="D91" s="10">
        <v>0</v>
      </c>
      <c r="E91" s="11">
        <f t="shared" si="1"/>
        <v>61500</v>
      </c>
    </row>
    <row r="92" spans="1:5" x14ac:dyDescent="0.25">
      <c r="A92" s="9" t="s">
        <v>176</v>
      </c>
      <c r="B92" s="8" t="s">
        <v>177</v>
      </c>
      <c r="C92" s="10">
        <v>9800</v>
      </c>
      <c r="D92" s="10">
        <v>0</v>
      </c>
      <c r="E92" s="11">
        <f t="shared" si="1"/>
        <v>9800</v>
      </c>
    </row>
    <row r="93" spans="1:5" x14ac:dyDescent="0.25">
      <c r="A93" s="9" t="s">
        <v>178</v>
      </c>
      <c r="B93" s="8" t="s">
        <v>179</v>
      </c>
      <c r="C93" s="10">
        <f>SUM(C94,C95)</f>
        <v>2167</v>
      </c>
      <c r="D93" s="10">
        <f>SUM(D94,D95)</f>
        <v>0</v>
      </c>
      <c r="E93" s="11">
        <f t="shared" si="1"/>
        <v>2167</v>
      </c>
    </row>
    <row r="94" spans="1:5" x14ac:dyDescent="0.25">
      <c r="A94" s="9" t="s">
        <v>180</v>
      </c>
      <c r="B94" s="8" t="s">
        <v>181</v>
      </c>
      <c r="C94" s="10">
        <v>0</v>
      </c>
      <c r="D94" s="10">
        <v>0</v>
      </c>
      <c r="E94" s="11">
        <f t="shared" si="1"/>
        <v>0</v>
      </c>
    </row>
    <row r="95" spans="1:5" x14ac:dyDescent="0.25">
      <c r="A95" s="9" t="s">
        <v>182</v>
      </c>
      <c r="B95" s="8" t="s">
        <v>183</v>
      </c>
      <c r="C95" s="10">
        <v>2167</v>
      </c>
      <c r="D95" s="10">
        <v>0</v>
      </c>
      <c r="E95" s="11">
        <f t="shared" si="1"/>
        <v>2167</v>
      </c>
    </row>
    <row r="96" spans="1:5" ht="25.5" x14ac:dyDescent="0.25">
      <c r="A96" s="9" t="s">
        <v>184</v>
      </c>
      <c r="B96" s="9" t="s">
        <v>185</v>
      </c>
      <c r="C96" s="10"/>
      <c r="D96" s="10">
        <v>655</v>
      </c>
      <c r="E96" s="11">
        <f t="shared" si="1"/>
        <v>-655</v>
      </c>
    </row>
    <row r="97" spans="1:6" x14ac:dyDescent="0.25">
      <c r="A97" s="9" t="s">
        <v>186</v>
      </c>
      <c r="B97" s="9" t="s">
        <v>187</v>
      </c>
      <c r="C97" s="10">
        <f>SUM(C98,C117,C138)</f>
        <v>2351768</v>
      </c>
      <c r="D97" s="10">
        <f>SUM(D98,D117,D138)</f>
        <v>2016345</v>
      </c>
      <c r="E97" s="11">
        <f t="shared" si="1"/>
        <v>335423</v>
      </c>
    </row>
    <row r="98" spans="1:6" x14ac:dyDescent="0.25">
      <c r="A98" s="9" t="s">
        <v>188</v>
      </c>
      <c r="B98" s="8" t="s">
        <v>189</v>
      </c>
      <c r="C98" s="10">
        <f>SUM(C99,C108)</f>
        <v>364720</v>
      </c>
      <c r="D98" s="10">
        <f>SUM(D99,D108)</f>
        <v>329731</v>
      </c>
      <c r="E98" s="11">
        <f t="shared" si="1"/>
        <v>34989</v>
      </c>
    </row>
    <row r="99" spans="1:6" x14ac:dyDescent="0.25">
      <c r="A99" s="9" t="s">
        <v>190</v>
      </c>
      <c r="B99" s="8" t="s">
        <v>191</v>
      </c>
      <c r="C99" s="10">
        <f>SUM(C100,C101,C102,C105)</f>
        <v>41559</v>
      </c>
      <c r="D99" s="10">
        <f>SUM(D100,D101,D102,D105)</f>
        <v>32</v>
      </c>
      <c r="E99" s="11">
        <f t="shared" si="1"/>
        <v>41527</v>
      </c>
    </row>
    <row r="100" spans="1:6" x14ac:dyDescent="0.25">
      <c r="A100" s="9" t="s">
        <v>192</v>
      </c>
      <c r="B100" s="8" t="s">
        <v>193</v>
      </c>
      <c r="C100" s="10"/>
      <c r="D100" s="10">
        <v>32</v>
      </c>
      <c r="E100" s="11">
        <f t="shared" si="1"/>
        <v>-32</v>
      </c>
      <c r="F100" s="1"/>
    </row>
    <row r="101" spans="1:6" ht="15.75" customHeight="1" x14ac:dyDescent="0.25">
      <c r="A101" s="9" t="s">
        <v>194</v>
      </c>
      <c r="B101" s="8" t="s">
        <v>195</v>
      </c>
      <c r="C101" s="10">
        <v>41</v>
      </c>
      <c r="D101" s="10">
        <v>0</v>
      </c>
      <c r="E101" s="11">
        <f t="shared" si="1"/>
        <v>41</v>
      </c>
    </row>
    <row r="102" spans="1:6" x14ac:dyDescent="0.25">
      <c r="A102" s="9" t="s">
        <v>196</v>
      </c>
      <c r="B102" s="8" t="s">
        <v>197</v>
      </c>
      <c r="C102" s="10">
        <f>SUM(C103,C104)</f>
        <v>1180</v>
      </c>
      <c r="D102" s="10">
        <f>SUM(D103,D104)</f>
        <v>0</v>
      </c>
      <c r="E102" s="11">
        <f t="shared" si="1"/>
        <v>1180</v>
      </c>
    </row>
    <row r="103" spans="1:6" x14ac:dyDescent="0.25">
      <c r="A103" s="9" t="s">
        <v>198</v>
      </c>
      <c r="B103" s="8" t="s">
        <v>199</v>
      </c>
      <c r="C103" s="10">
        <v>578</v>
      </c>
      <c r="D103" s="10"/>
      <c r="E103" s="11">
        <f t="shared" si="1"/>
        <v>578</v>
      </c>
    </row>
    <row r="104" spans="1:6" x14ac:dyDescent="0.25">
      <c r="A104" s="9" t="s">
        <v>200</v>
      </c>
      <c r="B104" s="8" t="s">
        <v>201</v>
      </c>
      <c r="C104" s="10">
        <v>602</v>
      </c>
      <c r="D104" s="10">
        <v>0</v>
      </c>
      <c r="E104" s="11">
        <f t="shared" si="1"/>
        <v>602</v>
      </c>
    </row>
    <row r="105" spans="1:6" x14ac:dyDescent="0.25">
      <c r="A105" s="9" t="s">
        <v>202</v>
      </c>
      <c r="B105" s="8" t="s">
        <v>203</v>
      </c>
      <c r="C105" s="10">
        <f>SUM(C106,C107)</f>
        <v>40338</v>
      </c>
      <c r="D105" s="10">
        <f>SUM(D106,D107)</f>
        <v>0</v>
      </c>
      <c r="E105" s="11">
        <f t="shared" si="1"/>
        <v>40338</v>
      </c>
    </row>
    <row r="106" spans="1:6" x14ac:dyDescent="0.25">
      <c r="A106" s="9" t="s">
        <v>204</v>
      </c>
      <c r="B106" s="8" t="s">
        <v>199</v>
      </c>
      <c r="C106" s="10">
        <v>35874</v>
      </c>
      <c r="D106" s="10">
        <v>0</v>
      </c>
      <c r="E106" s="11">
        <f t="shared" si="1"/>
        <v>35874</v>
      </c>
    </row>
    <row r="107" spans="1:6" x14ac:dyDescent="0.25">
      <c r="A107" s="9" t="s">
        <v>205</v>
      </c>
      <c r="B107" s="8" t="s">
        <v>201</v>
      </c>
      <c r="C107" s="10">
        <v>4464</v>
      </c>
      <c r="D107" s="10">
        <v>0</v>
      </c>
      <c r="E107" s="11">
        <f t="shared" si="1"/>
        <v>4464</v>
      </c>
    </row>
    <row r="108" spans="1:6" x14ac:dyDescent="0.25">
      <c r="A108" s="9" t="s">
        <v>206</v>
      </c>
      <c r="B108" s="8" t="s">
        <v>207</v>
      </c>
      <c r="C108" s="10">
        <f>SUM(C109,C110,C111,C114)</f>
        <v>323161</v>
      </c>
      <c r="D108" s="10">
        <f>SUM(D109,D110,D111,D114)</f>
        <v>329699</v>
      </c>
      <c r="E108" s="11">
        <f t="shared" si="1"/>
        <v>-6538</v>
      </c>
      <c r="F108" s="1"/>
    </row>
    <row r="109" spans="1:6" x14ac:dyDescent="0.25">
      <c r="A109" s="9" t="s">
        <v>208</v>
      </c>
      <c r="B109" s="8" t="s">
        <v>193</v>
      </c>
      <c r="C109" s="10"/>
      <c r="D109" s="10">
        <v>4116</v>
      </c>
      <c r="E109" s="11">
        <f t="shared" si="1"/>
        <v>-4116</v>
      </c>
    </row>
    <row r="110" spans="1:6" ht="16.5" customHeight="1" x14ac:dyDescent="0.25">
      <c r="A110" s="9" t="s">
        <v>209</v>
      </c>
      <c r="B110" s="8" t="s">
        <v>210</v>
      </c>
      <c r="C110" s="10">
        <v>73851</v>
      </c>
      <c r="D110" s="10"/>
      <c r="E110" s="11">
        <f t="shared" si="1"/>
        <v>73851</v>
      </c>
    </row>
    <row r="111" spans="1:6" x14ac:dyDescent="0.25">
      <c r="A111" s="9" t="s">
        <v>211</v>
      </c>
      <c r="B111" s="8" t="s">
        <v>197</v>
      </c>
      <c r="C111" s="10">
        <f>SUM(C112,C113)</f>
        <v>200035</v>
      </c>
      <c r="D111" s="10">
        <f>SUM(D112,D113)</f>
        <v>325583</v>
      </c>
      <c r="E111" s="11">
        <f t="shared" si="1"/>
        <v>-125548</v>
      </c>
      <c r="F111" s="1"/>
    </row>
    <row r="112" spans="1:6" x14ac:dyDescent="0.25">
      <c r="A112" s="9" t="s">
        <v>212</v>
      </c>
      <c r="B112" s="8" t="s">
        <v>199</v>
      </c>
      <c r="C112" s="10"/>
      <c r="D112" s="10">
        <v>325583</v>
      </c>
      <c r="E112" s="11">
        <f t="shared" si="1"/>
        <v>-325583</v>
      </c>
    </row>
    <row r="113" spans="1:5" x14ac:dyDescent="0.25">
      <c r="A113" s="9" t="s">
        <v>213</v>
      </c>
      <c r="B113" s="8" t="s">
        <v>201</v>
      </c>
      <c r="C113" s="10">
        <v>200035</v>
      </c>
      <c r="D113" s="10"/>
      <c r="E113" s="11">
        <f t="shared" si="1"/>
        <v>200035</v>
      </c>
    </row>
    <row r="114" spans="1:5" x14ac:dyDescent="0.25">
      <c r="A114" s="9" t="s">
        <v>214</v>
      </c>
      <c r="B114" s="8" t="s">
        <v>203</v>
      </c>
      <c r="C114" s="10">
        <f>SUM(C115,C116)</f>
        <v>49275</v>
      </c>
      <c r="D114" s="10">
        <f>SUM(D115,D116)</f>
        <v>0</v>
      </c>
      <c r="E114" s="11">
        <f t="shared" si="1"/>
        <v>49275</v>
      </c>
    </row>
    <row r="115" spans="1:5" x14ac:dyDescent="0.25">
      <c r="A115" s="9" t="s">
        <v>215</v>
      </c>
      <c r="B115" s="8" t="s">
        <v>199</v>
      </c>
      <c r="C115" s="10">
        <v>47867</v>
      </c>
      <c r="D115" s="10"/>
      <c r="E115" s="11">
        <f t="shared" si="1"/>
        <v>47867</v>
      </c>
    </row>
    <row r="116" spans="1:5" x14ac:dyDescent="0.25">
      <c r="A116" s="9" t="s">
        <v>216</v>
      </c>
      <c r="B116" s="8" t="s">
        <v>201</v>
      </c>
      <c r="C116" s="10">
        <v>1408</v>
      </c>
      <c r="D116" s="10"/>
      <c r="E116" s="11">
        <f t="shared" si="1"/>
        <v>1408</v>
      </c>
    </row>
    <row r="117" spans="1:5" x14ac:dyDescent="0.25">
      <c r="A117" s="9" t="s">
        <v>217</v>
      </c>
      <c r="B117" s="8" t="s">
        <v>218</v>
      </c>
      <c r="C117" s="10">
        <f>SUM(C118,C128)</f>
        <v>42329</v>
      </c>
      <c r="D117" s="10">
        <f>SUM(D118,D128)</f>
        <v>5518</v>
      </c>
      <c r="E117" s="11">
        <f t="shared" si="1"/>
        <v>36811</v>
      </c>
    </row>
    <row r="118" spans="1:5" x14ac:dyDescent="0.25">
      <c r="A118" s="9" t="s">
        <v>219</v>
      </c>
      <c r="B118" s="8" t="s">
        <v>220</v>
      </c>
      <c r="C118" s="10">
        <f>SUM(C119,C123,C127)</f>
        <v>152</v>
      </c>
      <c r="D118" s="10">
        <f>SUM(D119,D123,D127)</f>
        <v>5517</v>
      </c>
      <c r="E118" s="11">
        <f t="shared" si="1"/>
        <v>-5365</v>
      </c>
    </row>
    <row r="119" spans="1:5" x14ac:dyDescent="0.25">
      <c r="A119" s="9" t="s">
        <v>221</v>
      </c>
      <c r="B119" s="8" t="s">
        <v>222</v>
      </c>
      <c r="C119" s="10">
        <f>SUM(C120,C121,C122)</f>
        <v>0</v>
      </c>
      <c r="D119" s="10">
        <f>SUM(D120,D121,D122)</f>
        <v>2188</v>
      </c>
      <c r="E119" s="11">
        <f t="shared" si="1"/>
        <v>-2188</v>
      </c>
    </row>
    <row r="120" spans="1:5" x14ac:dyDescent="0.25">
      <c r="A120" s="9" t="s">
        <v>223</v>
      </c>
      <c r="B120" s="8" t="s">
        <v>224</v>
      </c>
      <c r="C120" s="10"/>
      <c r="D120" s="10"/>
      <c r="E120" s="11">
        <f t="shared" si="1"/>
        <v>0</v>
      </c>
    </row>
    <row r="121" spans="1:5" x14ac:dyDescent="0.25">
      <c r="A121" s="9" t="s">
        <v>225</v>
      </c>
      <c r="B121" s="8" t="s">
        <v>226</v>
      </c>
      <c r="C121" s="10"/>
      <c r="D121" s="10">
        <v>1417</v>
      </c>
      <c r="E121" s="11">
        <f t="shared" si="1"/>
        <v>-1417</v>
      </c>
    </row>
    <row r="122" spans="1:5" x14ac:dyDescent="0.25">
      <c r="A122" s="9" t="s">
        <v>227</v>
      </c>
      <c r="B122" s="8" t="s">
        <v>228</v>
      </c>
      <c r="C122" s="10"/>
      <c r="D122" s="10">
        <v>771</v>
      </c>
      <c r="E122" s="11">
        <f t="shared" si="1"/>
        <v>-771</v>
      </c>
    </row>
    <row r="123" spans="1:5" x14ac:dyDescent="0.25">
      <c r="A123" s="9" t="s">
        <v>229</v>
      </c>
      <c r="B123" s="8" t="s">
        <v>230</v>
      </c>
      <c r="C123" s="10">
        <f>SUM(C124,C125,C126)</f>
        <v>152</v>
      </c>
      <c r="D123" s="10">
        <f>SUM(D124,D125,D126)</f>
        <v>3329</v>
      </c>
      <c r="E123" s="11">
        <f t="shared" si="1"/>
        <v>-3177</v>
      </c>
    </row>
    <row r="124" spans="1:5" x14ac:dyDescent="0.25">
      <c r="A124" s="9" t="s">
        <v>231</v>
      </c>
      <c r="B124" s="8" t="s">
        <v>224</v>
      </c>
      <c r="C124">
        <v>0</v>
      </c>
      <c r="D124" s="10">
        <v>0</v>
      </c>
      <c r="E124" s="11">
        <f t="shared" si="1"/>
        <v>0</v>
      </c>
    </row>
    <row r="125" spans="1:5" x14ac:dyDescent="0.25">
      <c r="A125" s="9" t="s">
        <v>232</v>
      </c>
      <c r="B125" s="8" t="s">
        <v>226</v>
      </c>
      <c r="C125" s="10"/>
      <c r="D125" s="10">
        <v>3329</v>
      </c>
      <c r="E125" s="11">
        <f t="shared" si="1"/>
        <v>-3329</v>
      </c>
    </row>
    <row r="126" spans="1:5" x14ac:dyDescent="0.25">
      <c r="A126" s="9" t="s">
        <v>233</v>
      </c>
      <c r="B126" s="8" t="s">
        <v>228</v>
      </c>
      <c r="C126" s="10">
        <v>152</v>
      </c>
      <c r="D126" s="10">
        <v>0</v>
      </c>
      <c r="E126" s="11">
        <f t="shared" si="1"/>
        <v>152</v>
      </c>
    </row>
    <row r="127" spans="1:5" ht="17.25" customHeight="1" x14ac:dyDescent="0.25">
      <c r="A127" s="9" t="s">
        <v>234</v>
      </c>
      <c r="B127" s="8" t="s">
        <v>235</v>
      </c>
      <c r="C127" s="10">
        <v>0</v>
      </c>
      <c r="D127" s="10">
        <v>0</v>
      </c>
      <c r="E127" s="11">
        <f t="shared" si="1"/>
        <v>0</v>
      </c>
    </row>
    <row r="128" spans="1:5" x14ac:dyDescent="0.25">
      <c r="A128" s="9" t="s">
        <v>236</v>
      </c>
      <c r="B128" s="8" t="s">
        <v>237</v>
      </c>
      <c r="C128" s="10">
        <f>SUM(C129,C133,C137)</f>
        <v>42177</v>
      </c>
      <c r="D128" s="10">
        <f>SUM(D129,D133,D137)</f>
        <v>1</v>
      </c>
      <c r="E128" s="11">
        <f t="shared" si="1"/>
        <v>42176</v>
      </c>
    </row>
    <row r="129" spans="1:5" x14ac:dyDescent="0.25">
      <c r="A129" s="9" t="s">
        <v>238</v>
      </c>
      <c r="B129" s="8" t="s">
        <v>222</v>
      </c>
      <c r="C129" s="10">
        <f>SUM(C130,C131,C132)</f>
        <v>18</v>
      </c>
      <c r="D129" s="10">
        <f>SUM(D130,D131,D132)</f>
        <v>0</v>
      </c>
      <c r="E129" s="11">
        <f t="shared" si="1"/>
        <v>18</v>
      </c>
    </row>
    <row r="130" spans="1:5" x14ac:dyDescent="0.25">
      <c r="A130" s="9" t="s">
        <v>239</v>
      </c>
      <c r="B130" s="8" t="s">
        <v>224</v>
      </c>
      <c r="C130" s="10"/>
      <c r="D130" s="10"/>
      <c r="E130" s="11">
        <f t="shared" si="1"/>
        <v>0</v>
      </c>
    </row>
    <row r="131" spans="1:5" x14ac:dyDescent="0.25">
      <c r="A131" s="9" t="s">
        <v>240</v>
      </c>
      <c r="B131" s="8" t="s">
        <v>226</v>
      </c>
      <c r="C131" s="10"/>
      <c r="D131" s="10"/>
      <c r="E131" s="11">
        <f t="shared" si="1"/>
        <v>0</v>
      </c>
    </row>
    <row r="132" spans="1:5" x14ac:dyDescent="0.25">
      <c r="A132" s="9" t="s">
        <v>241</v>
      </c>
      <c r="B132" s="8" t="s">
        <v>228</v>
      </c>
      <c r="C132" s="10">
        <v>18</v>
      </c>
      <c r="D132" s="10"/>
      <c r="E132" s="11">
        <f t="shared" si="1"/>
        <v>18</v>
      </c>
    </row>
    <row r="133" spans="1:5" x14ac:dyDescent="0.25">
      <c r="A133" s="9" t="s">
        <v>242</v>
      </c>
      <c r="B133" s="8" t="s">
        <v>243</v>
      </c>
      <c r="C133" s="10">
        <f>SUM(C134,C135,C136)</f>
        <v>42159</v>
      </c>
      <c r="D133" s="10">
        <f>SUM(D134,D135,D136)</f>
        <v>0</v>
      </c>
      <c r="E133" s="11">
        <f t="shared" si="1"/>
        <v>42159</v>
      </c>
    </row>
    <row r="134" spans="1:5" x14ac:dyDescent="0.25">
      <c r="A134" s="9" t="s">
        <v>244</v>
      </c>
      <c r="B134" s="8" t="s">
        <v>224</v>
      </c>
      <c r="C134" s="10">
        <v>42100</v>
      </c>
      <c r="D134" s="10">
        <v>0</v>
      </c>
      <c r="E134" s="11">
        <f t="shared" si="1"/>
        <v>42100</v>
      </c>
    </row>
    <row r="135" spans="1:5" x14ac:dyDescent="0.25">
      <c r="A135" s="9" t="s">
        <v>245</v>
      </c>
      <c r="B135" s="8" t="s">
        <v>226</v>
      </c>
      <c r="C135" s="10">
        <v>0</v>
      </c>
      <c r="D135" s="10">
        <v>0</v>
      </c>
      <c r="E135" s="11">
        <f t="shared" si="1"/>
        <v>0</v>
      </c>
    </row>
    <row r="136" spans="1:5" x14ac:dyDescent="0.25">
      <c r="A136" s="9" t="s">
        <v>246</v>
      </c>
      <c r="B136" s="8" t="s">
        <v>228</v>
      </c>
      <c r="C136" s="10">
        <v>59</v>
      </c>
      <c r="D136" s="10">
        <v>0</v>
      </c>
      <c r="E136" s="11">
        <f t="shared" si="1"/>
        <v>59</v>
      </c>
    </row>
    <row r="137" spans="1:5" x14ac:dyDescent="0.25">
      <c r="A137" s="9" t="s">
        <v>247</v>
      </c>
      <c r="B137" s="8" t="s">
        <v>248</v>
      </c>
      <c r="C137" s="10"/>
      <c r="D137" s="10">
        <v>1</v>
      </c>
      <c r="E137" s="11">
        <f t="shared" si="1"/>
        <v>-1</v>
      </c>
    </row>
    <row r="138" spans="1:5" x14ac:dyDescent="0.25">
      <c r="A138" s="9" t="s">
        <v>249</v>
      </c>
      <c r="B138" s="8" t="s">
        <v>250</v>
      </c>
      <c r="C138" s="10">
        <f>SUM(C139,C162)</f>
        <v>1944719</v>
      </c>
      <c r="D138" s="10">
        <f>SUM(D139,D162)</f>
        <v>1681096</v>
      </c>
      <c r="E138" s="11">
        <f t="shared" ref="E138:E185" si="2">+C138-D138</f>
        <v>263623</v>
      </c>
    </row>
    <row r="139" spans="1:5" x14ac:dyDescent="0.25">
      <c r="A139" s="9" t="s">
        <v>251</v>
      </c>
      <c r="B139" s="8" t="s">
        <v>220</v>
      </c>
      <c r="C139" s="10">
        <f>SUM(C140,C143,C147,C151,C154,C158)</f>
        <v>374229</v>
      </c>
      <c r="D139" s="10">
        <f>SUM(D140,D143,D147,D151,D154,D158)</f>
        <v>101311</v>
      </c>
      <c r="E139" s="11">
        <f t="shared" si="2"/>
        <v>272918</v>
      </c>
    </row>
    <row r="140" spans="1:5" x14ac:dyDescent="0.25">
      <c r="A140" s="9" t="s">
        <v>252</v>
      </c>
      <c r="B140" s="8" t="s">
        <v>253</v>
      </c>
      <c r="C140" s="10">
        <f>SUM(C141,C142)</f>
        <v>3177</v>
      </c>
      <c r="D140" s="10">
        <f>SUM(D141,D142)</f>
        <v>0</v>
      </c>
      <c r="E140" s="11">
        <f t="shared" si="2"/>
        <v>3177</v>
      </c>
    </row>
    <row r="141" spans="1:5" x14ac:dyDescent="0.25">
      <c r="A141" s="9" t="s">
        <v>254</v>
      </c>
      <c r="B141" s="8" t="s">
        <v>224</v>
      </c>
      <c r="C141" s="10"/>
      <c r="D141" s="10"/>
      <c r="E141" s="11">
        <f t="shared" si="2"/>
        <v>0</v>
      </c>
    </row>
    <row r="142" spans="1:5" x14ac:dyDescent="0.25">
      <c r="A142" s="9" t="s">
        <v>255</v>
      </c>
      <c r="B142" s="8" t="s">
        <v>256</v>
      </c>
      <c r="C142" s="10">
        <v>3177</v>
      </c>
      <c r="D142" s="10"/>
      <c r="E142" s="11">
        <f t="shared" si="2"/>
        <v>3177</v>
      </c>
    </row>
    <row r="143" spans="1:5" x14ac:dyDescent="0.25">
      <c r="A143" s="9" t="s">
        <v>257</v>
      </c>
      <c r="B143" s="8" t="s">
        <v>258</v>
      </c>
      <c r="C143" s="10">
        <f>SUM(C144,C145,C146)</f>
        <v>0</v>
      </c>
      <c r="D143" s="10">
        <f>SUM(D144,D145,D146)</f>
        <v>59918</v>
      </c>
      <c r="E143" s="11">
        <f t="shared" si="2"/>
        <v>-59918</v>
      </c>
    </row>
    <row r="144" spans="1:5" x14ac:dyDescent="0.25">
      <c r="A144" s="9" t="s">
        <v>259</v>
      </c>
      <c r="B144" s="8" t="s">
        <v>146</v>
      </c>
      <c r="C144" s="10"/>
      <c r="D144" s="10"/>
      <c r="E144" s="11">
        <f t="shared" si="2"/>
        <v>0</v>
      </c>
    </row>
    <row r="145" spans="1:6" x14ac:dyDescent="0.25">
      <c r="A145" s="9" t="s">
        <v>260</v>
      </c>
      <c r="B145" s="8" t="s">
        <v>148</v>
      </c>
      <c r="C145" s="10"/>
      <c r="D145" s="10">
        <v>59918</v>
      </c>
      <c r="E145" s="11">
        <f t="shared" si="2"/>
        <v>-59918</v>
      </c>
    </row>
    <row r="146" spans="1:6" x14ac:dyDescent="0.25">
      <c r="A146" s="9" t="s">
        <v>261</v>
      </c>
      <c r="B146" s="8" t="s">
        <v>150</v>
      </c>
      <c r="C146" s="10">
        <v>0</v>
      </c>
      <c r="D146" s="10">
        <v>0</v>
      </c>
      <c r="E146" s="11">
        <f t="shared" si="2"/>
        <v>0</v>
      </c>
      <c r="F146" s="1"/>
    </row>
    <row r="147" spans="1:6" x14ac:dyDescent="0.25">
      <c r="A147" s="9" t="s">
        <v>262</v>
      </c>
      <c r="B147" s="8" t="s">
        <v>263</v>
      </c>
      <c r="C147" s="10">
        <f>SUM(C148,C149,C150)</f>
        <v>173825</v>
      </c>
      <c r="D147" s="10">
        <f>SUM(D148,D149,D150)</f>
        <v>4698</v>
      </c>
      <c r="E147" s="11">
        <f t="shared" si="2"/>
        <v>169127</v>
      </c>
    </row>
    <row r="148" spans="1:6" x14ac:dyDescent="0.25">
      <c r="A148" s="9" t="s">
        <v>264</v>
      </c>
      <c r="B148" s="8" t="s">
        <v>224</v>
      </c>
      <c r="C148" s="10">
        <v>0</v>
      </c>
      <c r="D148" s="10">
        <v>0</v>
      </c>
      <c r="E148" s="11">
        <f t="shared" si="2"/>
        <v>0</v>
      </c>
    </row>
    <row r="149" spans="1:6" x14ac:dyDescent="0.25">
      <c r="A149" s="9" t="s">
        <v>265</v>
      </c>
      <c r="B149" s="8" t="s">
        <v>226</v>
      </c>
      <c r="C149" s="10">
        <v>107125</v>
      </c>
      <c r="D149" s="10"/>
      <c r="E149" s="11">
        <f t="shared" si="2"/>
        <v>107125</v>
      </c>
    </row>
    <row r="150" spans="1:6" x14ac:dyDescent="0.25">
      <c r="A150" s="9" t="s">
        <v>266</v>
      </c>
      <c r="B150" s="8" t="s">
        <v>256</v>
      </c>
      <c r="C150" s="10">
        <v>66700</v>
      </c>
      <c r="D150" s="10">
        <v>4698</v>
      </c>
      <c r="E150" s="11">
        <f t="shared" si="2"/>
        <v>62002</v>
      </c>
    </row>
    <row r="151" spans="1:6" x14ac:dyDescent="0.25">
      <c r="A151" s="9" t="s">
        <v>267</v>
      </c>
      <c r="B151" s="8" t="s">
        <v>268</v>
      </c>
      <c r="C151" s="10">
        <f>SUM(C152,C153)</f>
        <v>31827</v>
      </c>
      <c r="D151" s="10">
        <f>SUM(D152,D153)</f>
        <v>0</v>
      </c>
      <c r="E151" s="11">
        <f t="shared" si="2"/>
        <v>31827</v>
      </c>
    </row>
    <row r="152" spans="1:6" x14ac:dyDescent="0.25">
      <c r="A152" s="9" t="s">
        <v>269</v>
      </c>
      <c r="B152" s="8" t="s">
        <v>270</v>
      </c>
      <c r="C152" s="10">
        <v>0</v>
      </c>
      <c r="D152" s="10">
        <v>0</v>
      </c>
      <c r="E152" s="11">
        <f t="shared" si="2"/>
        <v>0</v>
      </c>
    </row>
    <row r="153" spans="1:6" x14ac:dyDescent="0.25">
      <c r="A153" s="9" t="s">
        <v>271</v>
      </c>
      <c r="B153" s="8" t="s">
        <v>272</v>
      </c>
      <c r="C153" s="10">
        <v>31827</v>
      </c>
      <c r="D153" s="10">
        <v>0</v>
      </c>
      <c r="E153" s="11">
        <f t="shared" si="2"/>
        <v>31827</v>
      </c>
    </row>
    <row r="154" spans="1:6" x14ac:dyDescent="0.25">
      <c r="A154" s="9" t="s">
        <v>273</v>
      </c>
      <c r="B154" s="8" t="s">
        <v>274</v>
      </c>
      <c r="C154" s="10">
        <f>SUM(C155,C156,C157)</f>
        <v>0</v>
      </c>
      <c r="D154" s="10">
        <f>SUM(D155,D156,D157)</f>
        <v>15193</v>
      </c>
      <c r="E154" s="11">
        <f t="shared" si="2"/>
        <v>-15193</v>
      </c>
    </row>
    <row r="155" spans="1:6" x14ac:dyDescent="0.25">
      <c r="A155" s="9" t="s">
        <v>275</v>
      </c>
      <c r="B155" s="8" t="s">
        <v>270</v>
      </c>
      <c r="C155" s="10">
        <v>0</v>
      </c>
      <c r="D155" s="10">
        <v>0</v>
      </c>
      <c r="E155" s="11">
        <f t="shared" si="2"/>
        <v>0</v>
      </c>
    </row>
    <row r="156" spans="1:6" x14ac:dyDescent="0.25">
      <c r="A156" s="9" t="s">
        <v>276</v>
      </c>
      <c r="B156" s="8" t="s">
        <v>277</v>
      </c>
      <c r="C156" s="10">
        <v>0</v>
      </c>
      <c r="D156" s="10">
        <v>0</v>
      </c>
      <c r="E156" s="11">
        <f t="shared" si="2"/>
        <v>0</v>
      </c>
    </row>
    <row r="157" spans="1:6" x14ac:dyDescent="0.25">
      <c r="A157" s="9" t="s">
        <v>278</v>
      </c>
      <c r="B157" s="8" t="s">
        <v>272</v>
      </c>
      <c r="C157" s="10"/>
      <c r="D157" s="10">
        <v>15193</v>
      </c>
      <c r="E157" s="11">
        <f t="shared" si="2"/>
        <v>-15193</v>
      </c>
    </row>
    <row r="158" spans="1:6" x14ac:dyDescent="0.25">
      <c r="A158" s="9" t="s">
        <v>279</v>
      </c>
      <c r="B158" s="8" t="s">
        <v>280</v>
      </c>
      <c r="C158" s="10">
        <f>SUM(C159,C160,C161)</f>
        <v>165400</v>
      </c>
      <c r="D158" s="10">
        <f>SUM(D159,D160,D161)</f>
        <v>21502</v>
      </c>
      <c r="E158" s="11">
        <f t="shared" si="2"/>
        <v>143898</v>
      </c>
    </row>
    <row r="159" spans="1:6" x14ac:dyDescent="0.25">
      <c r="A159" s="9" t="s">
        <v>281</v>
      </c>
      <c r="B159" s="8" t="s">
        <v>270</v>
      </c>
      <c r="C159" s="10"/>
      <c r="D159" s="10"/>
      <c r="E159" s="11"/>
    </row>
    <row r="160" spans="1:6" x14ac:dyDescent="0.25">
      <c r="A160" s="9" t="s">
        <v>282</v>
      </c>
      <c r="B160" s="8" t="s">
        <v>277</v>
      </c>
      <c r="C160" s="10"/>
      <c r="D160" s="10">
        <v>17562</v>
      </c>
      <c r="E160" s="11">
        <f t="shared" si="2"/>
        <v>-17562</v>
      </c>
    </row>
    <row r="161" spans="1:5" x14ac:dyDescent="0.25">
      <c r="A161" s="9" t="s">
        <v>283</v>
      </c>
      <c r="B161" s="8" t="s">
        <v>272</v>
      </c>
      <c r="C161" s="14">
        <v>165400</v>
      </c>
      <c r="D161" s="10">
        <v>3940</v>
      </c>
      <c r="E161" s="11">
        <f t="shared" si="2"/>
        <v>161460</v>
      </c>
    </row>
    <row r="162" spans="1:5" x14ac:dyDescent="0.25">
      <c r="A162" s="9" t="s">
        <v>284</v>
      </c>
      <c r="B162" s="8" t="s">
        <v>285</v>
      </c>
      <c r="C162" s="10">
        <f>SUM(C163,C166,C170,C174,C177,C181)</f>
        <v>1570490</v>
      </c>
      <c r="D162" s="10">
        <f>SUM(D163,D166,D170,D174,D177,D181)</f>
        <v>1579785</v>
      </c>
      <c r="E162" s="11">
        <f t="shared" si="2"/>
        <v>-9295</v>
      </c>
    </row>
    <row r="163" spans="1:5" x14ac:dyDescent="0.25">
      <c r="A163" s="9" t="s">
        <v>286</v>
      </c>
      <c r="B163" s="8" t="s">
        <v>253</v>
      </c>
      <c r="C163" s="10">
        <f>SUM(C164,C165)</f>
        <v>383294</v>
      </c>
      <c r="D163" s="10">
        <f>SUM(D164,D165)</f>
        <v>379244</v>
      </c>
      <c r="E163" s="11">
        <f t="shared" si="2"/>
        <v>4050</v>
      </c>
    </row>
    <row r="164" spans="1:5" x14ac:dyDescent="0.25">
      <c r="A164" s="9" t="s">
        <v>287</v>
      </c>
      <c r="B164" s="8" t="s">
        <v>270</v>
      </c>
      <c r="C164" s="10"/>
      <c r="D164" s="10"/>
      <c r="E164" s="11">
        <f t="shared" si="2"/>
        <v>0</v>
      </c>
    </row>
    <row r="165" spans="1:5" x14ac:dyDescent="0.25">
      <c r="A165" s="9" t="s">
        <v>288</v>
      </c>
      <c r="B165" s="8" t="s">
        <v>272</v>
      </c>
      <c r="C165" s="10">
        <v>383294</v>
      </c>
      <c r="D165" s="10">
        <v>379244</v>
      </c>
      <c r="E165" s="11">
        <f t="shared" si="2"/>
        <v>4050</v>
      </c>
    </row>
    <row r="166" spans="1:5" x14ac:dyDescent="0.25">
      <c r="A166" s="9" t="s">
        <v>289</v>
      </c>
      <c r="B166" s="8" t="s">
        <v>290</v>
      </c>
      <c r="C166" s="10">
        <f>SUM(C167,C168,C169)</f>
        <v>249259</v>
      </c>
      <c r="D166" s="10">
        <f>SUM(D167,D168,D169)</f>
        <v>77448</v>
      </c>
      <c r="E166" s="11">
        <f t="shared" si="2"/>
        <v>171811</v>
      </c>
    </row>
    <row r="167" spans="1:5" x14ac:dyDescent="0.25">
      <c r="A167" s="9" t="s">
        <v>291</v>
      </c>
      <c r="B167" s="8" t="s">
        <v>270</v>
      </c>
      <c r="C167" s="10">
        <v>108600</v>
      </c>
      <c r="D167" s="10">
        <v>59801</v>
      </c>
      <c r="E167" s="11">
        <f t="shared" si="2"/>
        <v>48799</v>
      </c>
    </row>
    <row r="168" spans="1:5" x14ac:dyDescent="0.25">
      <c r="A168" s="9" t="s">
        <v>292</v>
      </c>
      <c r="B168" s="8" t="s">
        <v>277</v>
      </c>
      <c r="C168" s="10">
        <v>0</v>
      </c>
      <c r="D168" s="10">
        <v>0</v>
      </c>
      <c r="E168" s="11">
        <f t="shared" si="2"/>
        <v>0</v>
      </c>
    </row>
    <row r="169" spans="1:5" x14ac:dyDescent="0.25">
      <c r="A169" s="9" t="s">
        <v>293</v>
      </c>
      <c r="B169" s="8" t="s">
        <v>272</v>
      </c>
      <c r="C169" s="10">
        <v>140659</v>
      </c>
      <c r="D169" s="10">
        <v>17647</v>
      </c>
      <c r="E169" s="11">
        <f t="shared" si="2"/>
        <v>123012</v>
      </c>
    </row>
    <row r="170" spans="1:5" x14ac:dyDescent="0.25">
      <c r="A170" s="9" t="s">
        <v>294</v>
      </c>
      <c r="B170" s="8" t="s">
        <v>263</v>
      </c>
      <c r="C170" s="10">
        <f>SUM(C171,C172,C173)</f>
        <v>7763</v>
      </c>
      <c r="D170" s="10">
        <f>SUM(D171,D172,D173)</f>
        <v>0</v>
      </c>
      <c r="E170" s="11">
        <f t="shared" si="2"/>
        <v>7763</v>
      </c>
    </row>
    <row r="171" spans="1:5" x14ac:dyDescent="0.25">
      <c r="A171" s="9" t="s">
        <v>295</v>
      </c>
      <c r="B171" s="8" t="s">
        <v>270</v>
      </c>
      <c r="C171" s="10"/>
      <c r="D171" s="10"/>
      <c r="E171" s="11">
        <f t="shared" si="2"/>
        <v>0</v>
      </c>
    </row>
    <row r="172" spans="1:5" x14ac:dyDescent="0.25">
      <c r="A172" s="9" t="s">
        <v>296</v>
      </c>
      <c r="B172" s="8" t="s">
        <v>277</v>
      </c>
      <c r="C172" s="10">
        <v>7763</v>
      </c>
      <c r="D172" s="10">
        <v>0</v>
      </c>
      <c r="E172" s="11">
        <f t="shared" si="2"/>
        <v>7763</v>
      </c>
    </row>
    <row r="173" spans="1:5" x14ac:dyDescent="0.25">
      <c r="A173" s="9" t="s">
        <v>297</v>
      </c>
      <c r="B173" s="8" t="s">
        <v>272</v>
      </c>
      <c r="C173" s="10">
        <v>0</v>
      </c>
      <c r="D173" s="10">
        <v>0</v>
      </c>
      <c r="E173" s="11">
        <f t="shared" si="2"/>
        <v>0</v>
      </c>
    </row>
    <row r="174" spans="1:5" x14ac:dyDescent="0.25">
      <c r="A174" s="9" t="s">
        <v>298</v>
      </c>
      <c r="B174" s="8" t="s">
        <v>268</v>
      </c>
      <c r="C174" s="10">
        <f>SUM(C175:C176)</f>
        <v>776053</v>
      </c>
      <c r="D174" s="10">
        <f>SUM(D175:D176)</f>
        <v>899725</v>
      </c>
      <c r="E174" s="11">
        <f t="shared" si="2"/>
        <v>-123672</v>
      </c>
    </row>
    <row r="175" spans="1:5" x14ac:dyDescent="0.25">
      <c r="A175" s="9" t="s">
        <v>299</v>
      </c>
      <c r="B175" s="8" t="s">
        <v>270</v>
      </c>
      <c r="C175" s="10">
        <v>0</v>
      </c>
      <c r="D175" s="10">
        <v>0</v>
      </c>
      <c r="E175" s="11">
        <f t="shared" si="2"/>
        <v>0</v>
      </c>
    </row>
    <row r="176" spans="1:5" x14ac:dyDescent="0.25">
      <c r="A176" s="9" t="s">
        <v>300</v>
      </c>
      <c r="B176" s="8" t="s">
        <v>272</v>
      </c>
      <c r="C176" s="10">
        <v>776053</v>
      </c>
      <c r="D176" s="10">
        <v>899725</v>
      </c>
      <c r="E176" s="11">
        <f t="shared" si="2"/>
        <v>-123672</v>
      </c>
    </row>
    <row r="177" spans="1:5" x14ac:dyDescent="0.25">
      <c r="A177" s="9" t="s">
        <v>301</v>
      </c>
      <c r="B177" s="8" t="s">
        <v>302</v>
      </c>
      <c r="C177" s="10">
        <f>SUM(C178,C179,C180)</f>
        <v>5649</v>
      </c>
      <c r="D177" s="10">
        <f>SUM(D178,D179,D180)</f>
        <v>584</v>
      </c>
      <c r="E177" s="11">
        <f t="shared" si="2"/>
        <v>5065</v>
      </c>
    </row>
    <row r="178" spans="1:5" x14ac:dyDescent="0.25">
      <c r="A178" s="9" t="s">
        <v>303</v>
      </c>
      <c r="B178" s="8" t="s">
        <v>270</v>
      </c>
      <c r="C178" s="10">
        <v>0</v>
      </c>
      <c r="D178" s="10">
        <v>0</v>
      </c>
      <c r="E178" s="11">
        <f t="shared" si="2"/>
        <v>0</v>
      </c>
    </row>
    <row r="179" spans="1:5" x14ac:dyDescent="0.25">
      <c r="A179" s="9" t="s">
        <v>304</v>
      </c>
      <c r="B179" s="8" t="s">
        <v>277</v>
      </c>
      <c r="C179" s="10"/>
      <c r="D179" s="10">
        <v>584</v>
      </c>
      <c r="E179" s="11">
        <f t="shared" si="2"/>
        <v>-584</v>
      </c>
    </row>
    <row r="180" spans="1:5" x14ac:dyDescent="0.25">
      <c r="A180" s="9" t="s">
        <v>305</v>
      </c>
      <c r="B180" s="8" t="s">
        <v>272</v>
      </c>
      <c r="C180" s="10">
        <v>5649</v>
      </c>
      <c r="D180" s="10">
        <v>0</v>
      </c>
      <c r="E180" s="11">
        <f t="shared" si="2"/>
        <v>5649</v>
      </c>
    </row>
    <row r="181" spans="1:5" x14ac:dyDescent="0.25">
      <c r="A181" s="9" t="s">
        <v>306</v>
      </c>
      <c r="B181" s="8" t="s">
        <v>307</v>
      </c>
      <c r="C181" s="10">
        <f>SUM(C182,C183,C184)</f>
        <v>148472</v>
      </c>
      <c r="D181" s="10">
        <f>SUM(D182,D183,D184)</f>
        <v>222784</v>
      </c>
      <c r="E181" s="11">
        <f t="shared" si="2"/>
        <v>-74312</v>
      </c>
    </row>
    <row r="182" spans="1:5" x14ac:dyDescent="0.25">
      <c r="A182" s="9" t="s">
        <v>308</v>
      </c>
      <c r="B182" s="8" t="s">
        <v>270</v>
      </c>
      <c r="C182" s="10">
        <v>0</v>
      </c>
      <c r="D182" s="10">
        <v>0</v>
      </c>
      <c r="E182" s="11">
        <f t="shared" si="2"/>
        <v>0</v>
      </c>
    </row>
    <row r="183" spans="1:5" x14ac:dyDescent="0.25">
      <c r="A183" s="9" t="s">
        <v>309</v>
      </c>
      <c r="B183" s="8" t="s">
        <v>277</v>
      </c>
      <c r="C183" s="10">
        <v>2844</v>
      </c>
      <c r="D183" s="10">
        <v>0</v>
      </c>
      <c r="E183" s="11">
        <f t="shared" si="2"/>
        <v>2844</v>
      </c>
    </row>
    <row r="184" spans="1:5" x14ac:dyDescent="0.25">
      <c r="A184" s="9" t="s">
        <v>310</v>
      </c>
      <c r="B184" s="8" t="s">
        <v>272</v>
      </c>
      <c r="C184" s="10">
        <v>145628</v>
      </c>
      <c r="D184" s="10">
        <v>222784</v>
      </c>
      <c r="E184" s="11">
        <f t="shared" si="2"/>
        <v>-77156</v>
      </c>
    </row>
    <row r="185" spans="1:5" x14ac:dyDescent="0.25">
      <c r="A185" s="9" t="s">
        <v>311</v>
      </c>
      <c r="B185" s="8" t="s">
        <v>312</v>
      </c>
      <c r="C185" s="10">
        <v>87080.3</v>
      </c>
      <c r="D185" s="10"/>
      <c r="E185" s="11">
        <f t="shared" si="2"/>
        <v>87080.3</v>
      </c>
    </row>
    <row r="186" spans="1:5" x14ac:dyDescent="0.25">
      <c r="A186" s="9"/>
      <c r="B186" s="8" t="s">
        <v>1</v>
      </c>
      <c r="C186" s="10">
        <v>99025</v>
      </c>
      <c r="D186" s="10"/>
      <c r="E186" s="13">
        <f>SUM(0-E187)</f>
        <v>99025</v>
      </c>
    </row>
    <row r="187" spans="1:5" ht="29.25" x14ac:dyDescent="0.25">
      <c r="A187" s="9" t="s">
        <v>313</v>
      </c>
      <c r="B187" s="8" t="s">
        <v>314</v>
      </c>
      <c r="C187" s="10">
        <f>C188+C205</f>
        <v>171006</v>
      </c>
      <c r="D187" s="10">
        <f>D188+D205</f>
        <v>270031</v>
      </c>
      <c r="E187" s="11">
        <f t="shared" ref="E187:E216" si="3">+C187-D187</f>
        <v>-99025</v>
      </c>
    </row>
    <row r="188" spans="1:5" ht="29.25" x14ac:dyDescent="0.25">
      <c r="A188" s="9" t="s">
        <v>315</v>
      </c>
      <c r="B188" s="8" t="s">
        <v>316</v>
      </c>
      <c r="C188" s="10">
        <f>SUM(C189,C199)</f>
        <v>171006</v>
      </c>
      <c r="D188" s="10">
        <f>SUM(D189,D199)</f>
        <v>270031</v>
      </c>
      <c r="E188" s="11">
        <f t="shared" si="3"/>
        <v>-99025</v>
      </c>
    </row>
    <row r="189" spans="1:5" x14ac:dyDescent="0.25">
      <c r="A189" s="9" t="s">
        <v>317</v>
      </c>
      <c r="B189" s="8" t="s">
        <v>318</v>
      </c>
      <c r="C189" s="10">
        <f>SUM(C190,C191,C192,C193,C198)</f>
        <v>155344</v>
      </c>
      <c r="D189" s="10">
        <f>SUM(D190,D191,D192,D193,D198)</f>
        <v>270031</v>
      </c>
      <c r="E189" s="11">
        <f t="shared" si="3"/>
        <v>-114687</v>
      </c>
    </row>
    <row r="190" spans="1:5" x14ac:dyDescent="0.25">
      <c r="A190" s="9" t="s">
        <v>319</v>
      </c>
      <c r="B190" s="8" t="s">
        <v>320</v>
      </c>
      <c r="C190" s="10">
        <v>0</v>
      </c>
      <c r="D190" s="10">
        <v>0</v>
      </c>
      <c r="E190" s="11">
        <f t="shared" si="3"/>
        <v>0</v>
      </c>
    </row>
    <row r="191" spans="1:5" x14ac:dyDescent="0.25">
      <c r="A191" s="9" t="s">
        <v>321</v>
      </c>
      <c r="B191" s="8" t="s">
        <v>322</v>
      </c>
      <c r="C191" s="10">
        <v>97567</v>
      </c>
      <c r="D191" s="10">
        <v>0</v>
      </c>
      <c r="E191" s="11">
        <f t="shared" si="3"/>
        <v>97567</v>
      </c>
    </row>
    <row r="192" spans="1:5" x14ac:dyDescent="0.25">
      <c r="A192" s="9" t="s">
        <v>323</v>
      </c>
      <c r="B192" s="8" t="s">
        <v>324</v>
      </c>
      <c r="C192" s="10"/>
      <c r="D192" s="10">
        <v>40</v>
      </c>
      <c r="E192" s="11">
        <f t="shared" si="3"/>
        <v>-40</v>
      </c>
    </row>
    <row r="193" spans="1:5" x14ac:dyDescent="0.25">
      <c r="A193" s="9" t="s">
        <v>325</v>
      </c>
      <c r="B193" s="8" t="s">
        <v>326</v>
      </c>
      <c r="C193" s="10">
        <f>SUM(C194:C197)</f>
        <v>57777</v>
      </c>
      <c r="D193" s="10">
        <f>SUM(D194:D197)</f>
        <v>269991</v>
      </c>
      <c r="E193" s="11">
        <f t="shared" si="3"/>
        <v>-212214</v>
      </c>
    </row>
    <row r="194" spans="1:5" x14ac:dyDescent="0.25">
      <c r="A194" s="17" t="s">
        <v>327</v>
      </c>
      <c r="B194" s="18" t="s">
        <v>328</v>
      </c>
      <c r="C194" s="19">
        <v>57531</v>
      </c>
      <c r="D194" s="19"/>
      <c r="E194" s="11">
        <f t="shared" si="3"/>
        <v>57531</v>
      </c>
    </row>
    <row r="195" spans="1:5" x14ac:dyDescent="0.25">
      <c r="A195" s="17" t="s">
        <v>329</v>
      </c>
      <c r="B195" s="18" t="s">
        <v>330</v>
      </c>
      <c r="C195" s="19">
        <v>0</v>
      </c>
      <c r="D195" s="19">
        <v>0</v>
      </c>
      <c r="E195" s="11">
        <f t="shared" si="3"/>
        <v>0</v>
      </c>
    </row>
    <row r="196" spans="1:5" x14ac:dyDescent="0.25">
      <c r="A196" s="17" t="s">
        <v>331</v>
      </c>
      <c r="B196" s="18" t="s">
        <v>332</v>
      </c>
      <c r="C196" s="19">
        <v>246</v>
      </c>
      <c r="D196" s="19">
        <v>0</v>
      </c>
      <c r="E196" s="11">
        <f t="shared" si="3"/>
        <v>246</v>
      </c>
    </row>
    <row r="197" spans="1:5" x14ac:dyDescent="0.25">
      <c r="A197" s="17" t="s">
        <v>333</v>
      </c>
      <c r="B197" s="18" t="s">
        <v>334</v>
      </c>
      <c r="C197" s="19">
        <v>0</v>
      </c>
      <c r="D197" s="19">
        <v>269991</v>
      </c>
      <c r="E197" s="11">
        <f t="shared" si="3"/>
        <v>-269991</v>
      </c>
    </row>
    <row r="198" spans="1:5" x14ac:dyDescent="0.25">
      <c r="A198" s="9" t="s">
        <v>335</v>
      </c>
      <c r="B198" s="8" t="s">
        <v>280</v>
      </c>
      <c r="C198" s="10">
        <v>0</v>
      </c>
      <c r="D198" s="10">
        <v>0</v>
      </c>
      <c r="E198" s="11">
        <f t="shared" si="3"/>
        <v>0</v>
      </c>
    </row>
    <row r="199" spans="1:5" x14ac:dyDescent="0.25">
      <c r="A199" s="9" t="s">
        <v>336</v>
      </c>
      <c r="B199" s="8" t="s">
        <v>237</v>
      </c>
      <c r="C199" s="10">
        <f>SUM(C200:C204)</f>
        <v>15662</v>
      </c>
      <c r="D199" s="10">
        <f>SUM(D200:D204)</f>
        <v>0</v>
      </c>
      <c r="E199" s="11">
        <f t="shared" si="3"/>
        <v>15662</v>
      </c>
    </row>
    <row r="200" spans="1:5" x14ac:dyDescent="0.25">
      <c r="A200" s="9" t="s">
        <v>337</v>
      </c>
      <c r="B200" s="18" t="s">
        <v>338</v>
      </c>
      <c r="C200" s="10"/>
      <c r="D200" s="10">
        <v>0</v>
      </c>
      <c r="E200" s="11">
        <f t="shared" si="3"/>
        <v>0</v>
      </c>
    </row>
    <row r="201" spans="1:5" x14ac:dyDescent="0.25">
      <c r="A201" s="9" t="s">
        <v>339</v>
      </c>
      <c r="B201" s="18" t="s">
        <v>340</v>
      </c>
      <c r="C201" s="10">
        <v>5221</v>
      </c>
      <c r="D201" s="10">
        <v>0</v>
      </c>
      <c r="E201" s="11">
        <f t="shared" si="3"/>
        <v>5221</v>
      </c>
    </row>
    <row r="202" spans="1:5" x14ac:dyDescent="0.25">
      <c r="A202" s="9" t="s">
        <v>341</v>
      </c>
      <c r="B202" s="18" t="s">
        <v>342</v>
      </c>
      <c r="C202" s="10">
        <v>0</v>
      </c>
      <c r="D202" s="10">
        <v>0</v>
      </c>
      <c r="E202" s="11">
        <f t="shared" si="3"/>
        <v>0</v>
      </c>
    </row>
    <row r="203" spans="1:5" x14ac:dyDescent="0.25">
      <c r="A203" s="9" t="s">
        <v>343</v>
      </c>
      <c r="B203" s="18" t="s">
        <v>344</v>
      </c>
      <c r="C203" s="10">
        <v>2134</v>
      </c>
      <c r="D203" s="10">
        <v>0</v>
      </c>
      <c r="E203" s="11">
        <f t="shared" si="3"/>
        <v>2134</v>
      </c>
    </row>
    <row r="204" spans="1:5" x14ac:dyDescent="0.25">
      <c r="A204" s="9" t="s">
        <v>345</v>
      </c>
      <c r="B204" s="18" t="s">
        <v>346</v>
      </c>
      <c r="C204" s="10">
        <v>8307</v>
      </c>
      <c r="D204" s="10">
        <v>0</v>
      </c>
      <c r="E204" s="11">
        <f t="shared" si="3"/>
        <v>8307</v>
      </c>
    </row>
    <row r="205" spans="1:5" x14ac:dyDescent="0.25">
      <c r="A205" s="9" t="s">
        <v>347</v>
      </c>
      <c r="B205" s="8" t="s">
        <v>348</v>
      </c>
      <c r="C205" s="10">
        <v>0</v>
      </c>
      <c r="D205" s="10">
        <f>SUM(D206,D213)</f>
        <v>0</v>
      </c>
      <c r="E205" s="11">
        <f t="shared" si="3"/>
        <v>0</v>
      </c>
    </row>
    <row r="206" spans="1:5" x14ac:dyDescent="0.25">
      <c r="A206" s="9" t="s">
        <v>349</v>
      </c>
      <c r="B206" s="8" t="s">
        <v>350</v>
      </c>
      <c r="C206" s="10">
        <f>SUM(C207,C212)</f>
        <v>0</v>
      </c>
      <c r="D206" s="10">
        <f>SUM(D207,D212)</f>
        <v>0</v>
      </c>
      <c r="E206" s="11">
        <f t="shared" si="3"/>
        <v>0</v>
      </c>
    </row>
    <row r="207" spans="1:5" x14ac:dyDescent="0.25">
      <c r="A207" s="9" t="s">
        <v>351</v>
      </c>
      <c r="B207" s="8" t="s">
        <v>175</v>
      </c>
      <c r="C207" s="10">
        <f>SUM(C208,C209)</f>
        <v>0</v>
      </c>
      <c r="D207" s="10">
        <f>SUM(D208,D209)</f>
        <v>0</v>
      </c>
      <c r="E207" s="11">
        <f t="shared" si="3"/>
        <v>0</v>
      </c>
    </row>
    <row r="208" spans="1:5" x14ac:dyDescent="0.25">
      <c r="A208" s="9" t="s">
        <v>352</v>
      </c>
      <c r="B208" s="8" t="s">
        <v>353</v>
      </c>
      <c r="C208" s="10"/>
      <c r="D208" s="10"/>
      <c r="E208" s="11">
        <f t="shared" si="3"/>
        <v>0</v>
      </c>
    </row>
    <row r="209" spans="1:5" x14ac:dyDescent="0.25">
      <c r="A209" s="9" t="s">
        <v>354</v>
      </c>
      <c r="B209" s="8" t="s">
        <v>355</v>
      </c>
      <c r="C209" s="10">
        <f>SUM(C210,C211)</f>
        <v>0</v>
      </c>
      <c r="D209" s="10">
        <f>SUM(D210,D211)</f>
        <v>0</v>
      </c>
      <c r="E209" s="11">
        <f t="shared" si="3"/>
        <v>0</v>
      </c>
    </row>
    <row r="210" spans="1:5" x14ac:dyDescent="0.25">
      <c r="A210" s="9" t="s">
        <v>356</v>
      </c>
      <c r="B210" s="8" t="s">
        <v>357</v>
      </c>
      <c r="C210" s="10"/>
      <c r="D210" s="10"/>
      <c r="E210" s="11">
        <f t="shared" si="3"/>
        <v>0</v>
      </c>
    </row>
    <row r="211" spans="1:5" x14ac:dyDescent="0.25">
      <c r="A211" s="9" t="s">
        <v>358</v>
      </c>
      <c r="B211" s="8" t="s">
        <v>359</v>
      </c>
      <c r="C211" s="10"/>
      <c r="D211" s="10"/>
      <c r="E211" s="11">
        <f t="shared" si="3"/>
        <v>0</v>
      </c>
    </row>
    <row r="212" spans="1:5" x14ac:dyDescent="0.25">
      <c r="A212" s="9" t="s">
        <v>360</v>
      </c>
      <c r="B212" s="8" t="s">
        <v>177</v>
      </c>
      <c r="C212" s="10"/>
      <c r="D212" s="10"/>
      <c r="E212" s="11">
        <f t="shared" si="3"/>
        <v>0</v>
      </c>
    </row>
    <row r="213" spans="1:5" x14ac:dyDescent="0.25">
      <c r="A213" s="9" t="s">
        <v>361</v>
      </c>
      <c r="B213" s="8" t="s">
        <v>362</v>
      </c>
      <c r="C213" s="10"/>
      <c r="D213" s="10"/>
      <c r="E213" s="11">
        <f t="shared" si="3"/>
        <v>0</v>
      </c>
    </row>
    <row r="214" spans="1:5" x14ac:dyDescent="0.25">
      <c r="A214" s="9" t="s">
        <v>363</v>
      </c>
      <c r="B214" s="8" t="s">
        <v>364</v>
      </c>
      <c r="C214" s="10"/>
      <c r="D214" s="10"/>
      <c r="E214" s="11">
        <f t="shared" si="3"/>
        <v>0</v>
      </c>
    </row>
    <row r="215" spans="1:5" x14ac:dyDescent="0.25">
      <c r="A215" s="9" t="s">
        <v>365</v>
      </c>
      <c r="B215" s="8" t="s">
        <v>366</v>
      </c>
      <c r="C215" s="10"/>
      <c r="D215" s="10"/>
      <c r="E215" s="11">
        <f t="shared" si="3"/>
        <v>0</v>
      </c>
    </row>
    <row r="216" spans="1:5" x14ac:dyDescent="0.25">
      <c r="A216" s="9" t="s">
        <v>367</v>
      </c>
      <c r="B216" s="8" t="s">
        <v>368</v>
      </c>
      <c r="C216" s="10"/>
      <c r="D216" s="10"/>
      <c r="E216" s="11">
        <f t="shared" si="3"/>
        <v>0</v>
      </c>
    </row>
    <row r="217" spans="1:5" x14ac:dyDescent="0.25">
      <c r="A217" s="9" t="s">
        <v>369</v>
      </c>
      <c r="B217" s="8" t="s">
        <v>370</v>
      </c>
      <c r="C217" s="10"/>
      <c r="D217" s="10"/>
      <c r="E217" s="11">
        <f>+C217-D217</f>
        <v>0</v>
      </c>
    </row>
    <row r="218" spans="1:5" x14ac:dyDescent="0.25">
      <c r="A218" s="9" t="s">
        <v>371</v>
      </c>
      <c r="B218" s="8" t="s">
        <v>372</v>
      </c>
      <c r="C218" s="10"/>
      <c r="D218" s="10"/>
      <c r="E218" s="11">
        <f>+C218-D218</f>
        <v>0</v>
      </c>
    </row>
    <row r="219" spans="1:5" x14ac:dyDescent="0.25">
      <c r="A219" s="9" t="s">
        <v>373</v>
      </c>
      <c r="B219" s="8" t="s">
        <v>374</v>
      </c>
      <c r="C219" s="10"/>
      <c r="D219" s="10"/>
      <c r="E219" s="11">
        <f>+C219-D219</f>
        <v>0</v>
      </c>
    </row>
    <row r="220" spans="1:5" x14ac:dyDescent="0.25">
      <c r="A220" s="9"/>
      <c r="B220" s="8" t="s">
        <v>375</v>
      </c>
      <c r="C220" s="10">
        <f>SUM(C8,C87,C185,C187)</f>
        <v>5785092.2999999998</v>
      </c>
      <c r="D220" s="10">
        <f>SUM(D8,D87,D185,D187)</f>
        <v>5785092.2999999998</v>
      </c>
      <c r="E220" s="11">
        <f>C220-D220</f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2019-08-16T14:08:05Z</dcterms:created>
  <dcterms:modified xsi:type="dcterms:W3CDTF">2019-08-16T14:20:37Z</dcterms:modified>
</cp:coreProperties>
</file>