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95" windowHeight="7680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F22" i="1" l="1"/>
  <c r="F21" i="1"/>
  <c r="O20" i="1"/>
  <c r="L20" i="1"/>
  <c r="F20" i="1"/>
  <c r="L19" i="1"/>
  <c r="F19" i="1"/>
  <c r="L18" i="1"/>
  <c r="F18" i="1"/>
  <c r="L17" i="1"/>
  <c r="F17" i="1"/>
  <c r="L16" i="1"/>
  <c r="F16" i="1"/>
  <c r="L15" i="1"/>
  <c r="F15" i="1"/>
  <c r="L14" i="1"/>
  <c r="F14" i="1"/>
  <c r="L13" i="1"/>
  <c r="H13" i="1"/>
  <c r="O13" i="1" s="1"/>
  <c r="Q13" i="1" s="1"/>
  <c r="F13" i="1"/>
</calcChain>
</file>

<file path=xl/sharedStrings.xml><?xml version="1.0" encoding="utf-8"?>
<sst xmlns="http://schemas.openxmlformats.org/spreadsheetml/2006/main" count="115" uniqueCount="70">
  <si>
    <t>TABLEAU XVb : SITUATION DES RESERVES OBLIGATOIRES</t>
  </si>
  <si>
    <t xml:space="preserve"> </t>
  </si>
  <si>
    <t>SITUATION CONSOLIDEE DE LA CEMAC</t>
  </si>
  <si>
    <t xml:space="preserve">                     (Situation de fin de période - Montants en millions de FCFA)</t>
  </si>
  <si>
    <t>DEPOTS A VUE  (DAV)</t>
  </si>
  <si>
    <t>DEPOTS A TERME  (DAT)</t>
  </si>
  <si>
    <t>AJUSTEMENTS</t>
  </si>
  <si>
    <t>Moyenne des</t>
  </si>
  <si>
    <t>Coefficient</t>
  </si>
  <si>
    <t>Réserves à</t>
  </si>
  <si>
    <t xml:space="preserve">Réserves à </t>
  </si>
  <si>
    <t>RESERVES</t>
  </si>
  <si>
    <t>TOTAL DES</t>
  </si>
  <si>
    <t xml:space="preserve">Situation </t>
  </si>
  <si>
    <t>dépôts à vue</t>
  </si>
  <si>
    <t>des</t>
  </si>
  <si>
    <t>constituer sur</t>
  </si>
  <si>
    <t>Situation</t>
  </si>
  <si>
    <t>dépôts à terme</t>
  </si>
  <si>
    <t>constituer</t>
  </si>
  <si>
    <t>A</t>
  </si>
  <si>
    <t>DEJA</t>
  </si>
  <si>
    <t>ANNEE</t>
  </si>
  <si>
    <t>au 10</t>
  </si>
  <si>
    <t>au 20</t>
  </si>
  <si>
    <t>au 30/31</t>
  </si>
  <si>
    <t>(1+2+3)/3</t>
  </si>
  <si>
    <t>Réserves</t>
  </si>
  <si>
    <t>les DAV</t>
  </si>
  <si>
    <t>(7 + 8 + 9)/3</t>
  </si>
  <si>
    <t>sur les DAT</t>
  </si>
  <si>
    <t>CONSTITUER</t>
  </si>
  <si>
    <t>CONSTITUEES</t>
  </si>
  <si>
    <t>EXCEDENTS</t>
  </si>
  <si>
    <t>INSUFFISANCES</t>
  </si>
  <si>
    <t>OBLIGATOIRES</t>
  </si>
  <si>
    <t>Obligatoires</t>
  </si>
  <si>
    <t>(6) + (12)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</si>
  <si>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</si>
  <si>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</si>
  <si>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</si>
  <si>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</si>
  <si>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</si>
  <si>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</si>
  <si>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</si>
  <si>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</si>
  <si>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</si>
  <si>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</si>
  <si>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</si>
  <si>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</si>
  <si>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</si>
  <si>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</si>
  <si>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</si>
  <si>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</si>
  <si>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</si>
  <si>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JANVIER</t>
  </si>
  <si>
    <t>9,0%-14,0%</t>
  </si>
  <si>
    <t>6,5%-10,50%</t>
  </si>
  <si>
    <t>-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</si>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</sst>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F_-;\-* #,##0\ _F_-;_-* &quot;-&quot;??\ _F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color theme="1"/>
      <name val="Verdana"/>
      <family val="2"/>
    </font>
    <font>
      <i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5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0" fontId="5" fillId="0" borderId="8" xfId="0" applyFont="1" applyBorder="1"/>
    <xf numFmtId="49" fontId="2" fillId="0" borderId="8" xfId="0" applyNumberFormat="1" applyFont="1" applyBorder="1" applyAlignment="1">
      <alignment horizontal="center"/>
    </xf>
    <xf numFmtId="0" fontId="3" fillId="0" borderId="12" xfId="0" applyFont="1" applyBorder="1"/>
    <xf numFmtId="0" fontId="5" fillId="0" borderId="12" xfId="0" applyFont="1" applyBorder="1"/>
    <xf numFmtId="0" fontId="2" fillId="0" borderId="8" xfId="0" applyFont="1" applyBorder="1"/>
    <xf numFmtId="3" fontId="5" fillId="0" borderId="8" xfId="0" applyNumberFormat="1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5" fillId="0" borderId="8" xfId="0" quotePrefix="1" applyNumberFormat="1" applyFont="1" applyBorder="1" applyAlignment="1">
      <alignment horizontal="center"/>
    </xf>
    <xf numFmtId="43" fontId="5" fillId="0" borderId="8" xfId="1" quotePrefix="1" applyFont="1" applyBorder="1" applyAlignment="1">
      <alignment horizontal="center"/>
    </xf>
    <xf numFmtId="165" fontId="5" fillId="0" borderId="8" xfId="1" quotePrefix="1" applyNumberFormat="1" applyFont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5" fillId="0" borderId="8" xfId="0" applyNumberFormat="1" applyFont="1" applyBorder="1"/>
    <xf numFmtId="0" fontId="6" fillId="0" borderId="8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selection activeCell="D3" sqref="D3"/>
    </sheetView>
  </sheetViews>
  <sheetFormatPr baseColWidth="10" defaultRowHeight="15" x14ac:dyDescent="0.25"/>
  <cols>
    <col min="1" max="1" width="11.5703125" bestFit="1" customWidth="1"/>
    <col min="2" max="2" width="15.28515625" bestFit="1" customWidth="1"/>
    <col min="3" max="3" width="16.5703125" customWidth="1"/>
    <col min="4" max="4" width="18.7109375" customWidth="1"/>
    <col min="5" max="5" width="19.5703125" customWidth="1"/>
    <col min="6" max="6" width="16" customWidth="1"/>
    <col min="7" max="7" width="14.42578125" customWidth="1"/>
    <col min="8" max="8" width="17.28515625" customWidth="1"/>
    <col min="9" max="9" width="21" customWidth="1"/>
    <col min="10" max="10" width="13.7109375" customWidth="1"/>
    <col min="11" max="12" width="19.28515625" customWidth="1"/>
    <col min="13" max="13" width="15.140625" customWidth="1"/>
    <col min="14" max="14" width="18.140625" customWidth="1"/>
    <col min="15" max="15" width="16.85546875" customWidth="1"/>
    <col min="16" max="16" width="17.5703125" customWidth="1"/>
    <col min="17" max="17" width="13.7109375" customWidth="1"/>
    <col min="18" max="18" width="18" customWidth="1"/>
    <col min="19" max="19" width="18.85546875" customWidth="1"/>
  </cols>
  <sheetData>
    <row r="1" spans="1:19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2"/>
      <c r="B3" s="3" t="s">
        <v>1</v>
      </c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2"/>
      <c r="B4" s="3" t="s">
        <v>2</v>
      </c>
      <c r="C4" s="2"/>
      <c r="D4" s="2"/>
      <c r="E4" s="2"/>
      <c r="F4" s="2"/>
      <c r="G4" s="2"/>
      <c r="H4" s="2"/>
      <c r="I4" s="2"/>
      <c r="J4" s="2"/>
      <c r="K4" s="4" t="s">
        <v>3</v>
      </c>
      <c r="L4" s="2"/>
      <c r="M4" s="2"/>
      <c r="N4" s="2"/>
      <c r="O4" s="2"/>
      <c r="P4" s="2"/>
      <c r="Q4" s="2"/>
      <c r="R4" s="2"/>
      <c r="S4" s="2"/>
    </row>
    <row r="5" spans="1:19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thickBot="1" x14ac:dyDescent="0.3">
      <c r="A6" s="5"/>
      <c r="B6" s="6"/>
      <c r="C6" s="7" t="s">
        <v>4</v>
      </c>
      <c r="D6" s="8"/>
      <c r="E6" s="8"/>
      <c r="F6" s="8"/>
      <c r="G6" s="8"/>
      <c r="H6" s="9"/>
      <c r="I6" s="7" t="s">
        <v>5</v>
      </c>
      <c r="J6" s="8"/>
      <c r="K6" s="8"/>
      <c r="L6" s="8"/>
      <c r="M6" s="8"/>
      <c r="N6" s="9"/>
      <c r="O6" s="10"/>
      <c r="P6" s="11"/>
      <c r="Q6" s="12" t="s">
        <v>6</v>
      </c>
      <c r="R6" s="13"/>
      <c r="S6" s="6" t="s">
        <v>1</v>
      </c>
    </row>
    <row r="7" spans="1:19" ht="15.75" thickBot="1" x14ac:dyDescent="0.3">
      <c r="A7" s="14"/>
      <c r="B7" s="15"/>
      <c r="C7" s="15"/>
      <c r="D7" s="15"/>
      <c r="E7" s="15"/>
      <c r="F7" s="16" t="s">
        <v>7</v>
      </c>
      <c r="G7" s="16" t="s">
        <v>8</v>
      </c>
      <c r="H7" s="16" t="s">
        <v>9</v>
      </c>
      <c r="I7" s="15"/>
      <c r="J7" s="15"/>
      <c r="K7" s="15"/>
      <c r="L7" s="16" t="s">
        <v>7</v>
      </c>
      <c r="M7" s="16" t="s">
        <v>8</v>
      </c>
      <c r="N7" s="16" t="s">
        <v>10</v>
      </c>
      <c r="O7" s="16" t="s">
        <v>11</v>
      </c>
      <c r="P7" s="17" t="s">
        <v>11</v>
      </c>
      <c r="Q7" s="18"/>
      <c r="R7" s="19"/>
      <c r="S7" s="16" t="s">
        <v>12</v>
      </c>
    </row>
    <row r="8" spans="1:19" x14ac:dyDescent="0.25">
      <c r="A8" s="14"/>
      <c r="B8" s="16" t="s">
        <v>1</v>
      </c>
      <c r="C8" s="16" t="s">
        <v>13</v>
      </c>
      <c r="D8" s="16" t="s">
        <v>13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13</v>
      </c>
      <c r="J8" s="16" t="s">
        <v>17</v>
      </c>
      <c r="K8" s="16" t="s">
        <v>13</v>
      </c>
      <c r="L8" s="16" t="s">
        <v>18</v>
      </c>
      <c r="M8" s="16" t="s">
        <v>15</v>
      </c>
      <c r="N8" s="16" t="s">
        <v>19</v>
      </c>
      <c r="O8" s="16" t="s">
        <v>20</v>
      </c>
      <c r="P8" s="16" t="s">
        <v>21</v>
      </c>
      <c r="Q8" s="16"/>
      <c r="R8" s="16"/>
      <c r="S8" s="16" t="s">
        <v>11</v>
      </c>
    </row>
    <row r="9" spans="1:19" x14ac:dyDescent="0.25">
      <c r="A9" s="14"/>
      <c r="B9" s="16" t="s">
        <v>22</v>
      </c>
      <c r="C9" s="20" t="s">
        <v>23</v>
      </c>
      <c r="D9" s="20" t="s">
        <v>24</v>
      </c>
      <c r="E9" s="20" t="s">
        <v>25</v>
      </c>
      <c r="F9" s="16" t="s">
        <v>26</v>
      </c>
      <c r="G9" s="16" t="s">
        <v>27</v>
      </c>
      <c r="H9" s="16" t="s">
        <v>28</v>
      </c>
      <c r="I9" s="20" t="s">
        <v>23</v>
      </c>
      <c r="J9" s="20" t="s">
        <v>24</v>
      </c>
      <c r="K9" s="20" t="s">
        <v>25</v>
      </c>
      <c r="L9" s="16" t="s">
        <v>29</v>
      </c>
      <c r="M9" s="16" t="s">
        <v>27</v>
      </c>
      <c r="N9" s="16" t="s">
        <v>30</v>
      </c>
      <c r="O9" s="16" t="s">
        <v>31</v>
      </c>
      <c r="P9" s="16" t="s">
        <v>32</v>
      </c>
      <c r="Q9" s="16" t="s">
        <v>33</v>
      </c>
      <c r="R9" s="16" t="s">
        <v>34</v>
      </c>
      <c r="S9" s="16" t="s">
        <v>35</v>
      </c>
    </row>
    <row r="10" spans="1:19" x14ac:dyDescent="0.25">
      <c r="A10" s="14"/>
      <c r="B10" s="16">
        <v>2010</v>
      </c>
      <c r="C10" s="20"/>
      <c r="D10" s="20"/>
      <c r="E10" s="20"/>
      <c r="F10" s="16"/>
      <c r="G10" s="16" t="s">
        <v>36</v>
      </c>
      <c r="H10" s="16" t="s">
        <v>1</v>
      </c>
      <c r="I10" s="20"/>
      <c r="J10" s="20"/>
      <c r="K10" s="20"/>
      <c r="L10" s="16"/>
      <c r="M10" s="16" t="s">
        <v>36</v>
      </c>
      <c r="N10" s="16" t="s">
        <v>1</v>
      </c>
      <c r="O10" s="16" t="s">
        <v>37</v>
      </c>
      <c r="P10" s="16"/>
      <c r="Q10" s="16"/>
      <c r="R10" s="16"/>
      <c r="S10" s="16"/>
    </row>
    <row r="11" spans="1:19" x14ac:dyDescent="0.25">
      <c r="A11" s="14"/>
      <c r="B11" s="21"/>
      <c r="C11" s="22" t="s">
        <v>38</v>
      </c>
      <c r="D11" s="22" t="s">
        <v>39</v>
      </c>
      <c r="E11" s="22" t="s">
        <v>40</v>
      </c>
      <c r="F11" s="22" t="s">
        <v>41</v>
      </c>
      <c r="G11" s="22" t="s">
        <v>42</v>
      </c>
      <c r="H11" s="22" t="s">
        <v>43</v>
      </c>
      <c r="I11" s="22" t="s">
        <v>44</v>
      </c>
      <c r="J11" s="22" t="s">
        <v>45</v>
      </c>
      <c r="K11" s="22" t="s">
        <v>46</v>
      </c>
      <c r="L11" s="22" t="s">
        <v>47</v>
      </c>
      <c r="M11" s="22" t="s">
        <v>48</v>
      </c>
      <c r="N11" s="22" t="s">
        <v>49</v>
      </c>
      <c r="O11" s="22" t="s">
        <v>50</v>
      </c>
      <c r="P11" s="22" t="s">
        <v>51</v>
      </c>
      <c r="Q11" s="22" t="s">
        <v>52</v>
      </c>
      <c r="R11" s="22" t="s">
        <v>53</v>
      </c>
      <c r="S11" s="22" t="s">
        <v>54</v>
      </c>
    </row>
    <row r="12" spans="1:19" ht="15.75" thickBot="1" x14ac:dyDescent="0.3">
      <c r="A12" s="23"/>
      <c r="B12" s="24"/>
      <c r="C12" s="24"/>
      <c r="D12" s="24"/>
      <c r="E12" s="24"/>
      <c r="F12" s="24"/>
      <c r="G12" s="24"/>
      <c r="H12" s="24"/>
      <c r="I12" s="24"/>
      <c r="J12" s="24" t="s">
        <v>1</v>
      </c>
      <c r="K12" s="24"/>
      <c r="L12" s="24"/>
      <c r="M12" s="24"/>
      <c r="N12" s="24"/>
      <c r="O12" s="24"/>
      <c r="P12" s="24"/>
      <c r="Q12" s="24"/>
      <c r="R12" s="24"/>
      <c r="S12" s="24"/>
    </row>
    <row r="13" spans="1:19" x14ac:dyDescent="0.25">
      <c r="A13" s="16">
        <v>1</v>
      </c>
      <c r="B13" s="25" t="s">
        <v>55</v>
      </c>
      <c r="C13" s="26">
        <v>3344907</v>
      </c>
      <c r="D13" s="26">
        <v>3393373</v>
      </c>
      <c r="E13" s="26">
        <v>3278719</v>
      </c>
      <c r="F13" s="26">
        <f>(C13+D13+E13)/3</f>
        <v>3338999.6666666665</v>
      </c>
      <c r="G13" s="27" t="s">
        <v>56</v>
      </c>
      <c r="H13" s="26">
        <f>411668+1</f>
        <v>411669</v>
      </c>
      <c r="I13" s="26">
        <v>1508109</v>
      </c>
      <c r="J13" s="26">
        <v>1477385</v>
      </c>
      <c r="K13" s="26">
        <v>1543919</v>
      </c>
      <c r="L13" s="26">
        <f>(I13+J13+K13)/3</f>
        <v>1509804.3333333333</v>
      </c>
      <c r="M13" s="27" t="s">
        <v>57</v>
      </c>
      <c r="N13" s="26">
        <v>141122</v>
      </c>
      <c r="O13" s="26">
        <f>H13+N13</f>
        <v>552791</v>
      </c>
      <c r="P13" s="26">
        <v>570187</v>
      </c>
      <c r="Q13" s="26">
        <f>+P13-O13</f>
        <v>17396</v>
      </c>
      <c r="R13" s="26" t="s">
        <v>58</v>
      </c>
      <c r="S13" s="28">
        <v>570187</v>
      </c>
    </row>
    <row r="14" spans="1:19" x14ac:dyDescent="0.25">
      <c r="A14" s="16">
        <v>2</v>
      </c>
      <c r="B14" s="25" t="s">
        <v>59</v>
      </c>
      <c r="C14" s="29">
        <v>3227309</v>
      </c>
      <c r="D14" s="29">
        <v>3375264</v>
      </c>
      <c r="E14" s="29">
        <v>3414511</v>
      </c>
      <c r="F14" s="26">
        <f>(C14+D14+E14)/3</f>
        <v>3339028</v>
      </c>
      <c r="G14" s="27" t="s">
        <v>56</v>
      </c>
      <c r="H14" s="29">
        <v>410225</v>
      </c>
      <c r="I14" s="29">
        <v>1565992</v>
      </c>
      <c r="J14" s="29">
        <v>1563280</v>
      </c>
      <c r="K14" s="29">
        <v>1569078</v>
      </c>
      <c r="L14" s="26">
        <f>(I14+J14+K14)/3-1</f>
        <v>1566115.6666666667</v>
      </c>
      <c r="M14" s="27" t="s">
        <v>57</v>
      </c>
      <c r="N14" s="29">
        <v>146579</v>
      </c>
      <c r="O14" s="26">
        <v>556803</v>
      </c>
      <c r="P14" s="29">
        <v>552791</v>
      </c>
      <c r="Q14" s="26" t="s">
        <v>58</v>
      </c>
      <c r="R14" s="26">
        <v>4013</v>
      </c>
      <c r="S14" s="28">
        <v>552791</v>
      </c>
    </row>
    <row r="15" spans="1:19" x14ac:dyDescent="0.25">
      <c r="A15" s="16">
        <v>3</v>
      </c>
      <c r="B15" s="25" t="s">
        <v>60</v>
      </c>
      <c r="C15" s="26">
        <v>3431840</v>
      </c>
      <c r="D15" s="29">
        <v>3494768</v>
      </c>
      <c r="E15" s="29">
        <v>3390324</v>
      </c>
      <c r="F15" s="26">
        <f>(C15+D15+E15)/3-1</f>
        <v>3438976.3333333335</v>
      </c>
      <c r="G15" s="27" t="s">
        <v>56</v>
      </c>
      <c r="H15" s="29">
        <v>423970</v>
      </c>
      <c r="I15" s="29">
        <v>1537187</v>
      </c>
      <c r="J15" s="29">
        <v>1517771</v>
      </c>
      <c r="K15" s="29">
        <v>1576581</v>
      </c>
      <c r="L15" s="26">
        <f>(I15+J15+K15)/3</f>
        <v>1543846.3333333333</v>
      </c>
      <c r="M15" s="27" t="s">
        <v>57</v>
      </c>
      <c r="N15" s="29">
        <v>144470</v>
      </c>
      <c r="O15" s="26">
        <v>568438</v>
      </c>
      <c r="P15" s="29">
        <v>556804</v>
      </c>
      <c r="Q15" s="26" t="s">
        <v>58</v>
      </c>
      <c r="R15" s="26">
        <v>11635</v>
      </c>
      <c r="S15" s="28">
        <v>556804</v>
      </c>
    </row>
    <row r="16" spans="1:19" x14ac:dyDescent="0.25">
      <c r="A16" s="16">
        <v>4</v>
      </c>
      <c r="B16" s="25" t="s">
        <v>61</v>
      </c>
      <c r="C16" s="29">
        <v>3419905</v>
      </c>
      <c r="D16" s="29">
        <v>3462731</v>
      </c>
      <c r="E16" s="29">
        <v>3463970</v>
      </c>
      <c r="F16" s="26">
        <f>(C16+D16+E16)/3+3</f>
        <v>3448871.6666666665</v>
      </c>
      <c r="G16" s="27" t="s">
        <v>56</v>
      </c>
      <c r="H16" s="29">
        <v>423835</v>
      </c>
      <c r="I16" s="29">
        <v>1573483</v>
      </c>
      <c r="J16" s="29">
        <v>1564567</v>
      </c>
      <c r="K16" s="29">
        <v>1584453</v>
      </c>
      <c r="L16" s="26">
        <f>(I16+J16+K16)/3+2</f>
        <v>1574169.6666666667</v>
      </c>
      <c r="M16" s="27" t="s">
        <v>57</v>
      </c>
      <c r="N16" s="29">
        <v>147265</v>
      </c>
      <c r="O16" s="26">
        <v>571099</v>
      </c>
      <c r="P16" s="29">
        <v>568443</v>
      </c>
      <c r="Q16" s="26" t="s">
        <v>58</v>
      </c>
      <c r="R16" s="26">
        <v>2657</v>
      </c>
      <c r="S16" s="28">
        <v>568443</v>
      </c>
    </row>
    <row r="17" spans="1:19" x14ac:dyDescent="0.25">
      <c r="A17" s="16">
        <v>5</v>
      </c>
      <c r="B17" s="25" t="s">
        <v>62</v>
      </c>
      <c r="C17" s="29">
        <v>3604850</v>
      </c>
      <c r="D17" s="29">
        <v>3673212</v>
      </c>
      <c r="E17" s="29">
        <v>3671531</v>
      </c>
      <c r="F17" s="26">
        <f>(C17+D17+E17)/3+3</f>
        <v>3649867.3333333335</v>
      </c>
      <c r="G17" s="27" t="s">
        <v>56</v>
      </c>
      <c r="H17" s="29">
        <v>450190</v>
      </c>
      <c r="I17" s="29">
        <v>1580175</v>
      </c>
      <c r="J17" s="29">
        <v>1577392</v>
      </c>
      <c r="K17" s="29">
        <v>1631237</v>
      </c>
      <c r="L17" s="26">
        <f>(I17+J17+K17)/3</f>
        <v>1596268</v>
      </c>
      <c r="M17" s="27" t="s">
        <v>57</v>
      </c>
      <c r="N17" s="29">
        <v>149364</v>
      </c>
      <c r="O17" s="26">
        <v>599575</v>
      </c>
      <c r="P17" s="29">
        <v>571100</v>
      </c>
      <c r="Q17" s="26" t="s">
        <v>58</v>
      </c>
      <c r="R17" s="29">
        <v>28476</v>
      </c>
      <c r="S17" s="28">
        <v>571100</v>
      </c>
    </row>
    <row r="18" spans="1:19" x14ac:dyDescent="0.25">
      <c r="A18" s="16">
        <v>6</v>
      </c>
      <c r="B18" s="25" t="s">
        <v>63</v>
      </c>
      <c r="C18" s="29">
        <v>3639191</v>
      </c>
      <c r="D18" s="29">
        <v>3787686</v>
      </c>
      <c r="E18" s="29">
        <v>3752899</v>
      </c>
      <c r="F18" s="26">
        <f>(C18+D18+E18)/3</f>
        <v>3726592</v>
      </c>
      <c r="G18" s="27" t="s">
        <v>56</v>
      </c>
      <c r="H18" s="29">
        <v>456923</v>
      </c>
      <c r="I18" s="29">
        <v>1600978</v>
      </c>
      <c r="J18" s="29">
        <v>1645571</v>
      </c>
      <c r="K18" s="29">
        <v>1570811</v>
      </c>
      <c r="L18" s="26">
        <f>(I18+J18+K18)/3-1</f>
        <v>1605785.6666666667</v>
      </c>
      <c r="M18" s="27" t="s">
        <v>57</v>
      </c>
      <c r="N18" s="29">
        <v>150244</v>
      </c>
      <c r="O18" s="29">
        <v>601109</v>
      </c>
      <c r="P18" s="29">
        <v>600082</v>
      </c>
      <c r="Q18" s="29">
        <v>4892</v>
      </c>
      <c r="R18" s="26" t="s">
        <v>58</v>
      </c>
      <c r="S18" s="28">
        <v>600082</v>
      </c>
    </row>
    <row r="19" spans="1:19" x14ac:dyDescent="0.25">
      <c r="A19" s="16">
        <v>7</v>
      </c>
      <c r="B19" s="25" t="s">
        <v>64</v>
      </c>
      <c r="C19" s="29">
        <v>3750455</v>
      </c>
      <c r="D19" s="29">
        <v>3801296</v>
      </c>
      <c r="E19" s="29">
        <v>3785747</v>
      </c>
      <c r="F19" s="26">
        <f>(C19+D19+E19)/3+1</f>
        <v>3779167</v>
      </c>
      <c r="G19" s="27" t="s">
        <v>56</v>
      </c>
      <c r="H19" s="29">
        <v>463072</v>
      </c>
      <c r="I19" s="29">
        <v>1593686</v>
      </c>
      <c r="J19" s="29">
        <v>1602204</v>
      </c>
      <c r="K19" s="29">
        <v>1621689</v>
      </c>
      <c r="L19" s="26">
        <f>(I19+J19+K19)/3+3</f>
        <v>1605862.6666666667</v>
      </c>
      <c r="M19" s="27" t="s">
        <v>57</v>
      </c>
      <c r="N19" s="29">
        <v>150200</v>
      </c>
      <c r="O19" s="29">
        <v>613272</v>
      </c>
      <c r="P19" s="29">
        <v>607169</v>
      </c>
      <c r="Q19" s="26" t="s">
        <v>58</v>
      </c>
      <c r="R19" s="26">
        <v>6104</v>
      </c>
      <c r="S19" s="28">
        <v>607169</v>
      </c>
    </row>
    <row r="20" spans="1:19" x14ac:dyDescent="0.25">
      <c r="A20" s="16">
        <v>8</v>
      </c>
      <c r="B20" s="25" t="s">
        <v>65</v>
      </c>
      <c r="C20" s="29">
        <v>3832036</v>
      </c>
      <c r="D20" s="29">
        <v>3917747</v>
      </c>
      <c r="E20" s="29">
        <v>3950396</v>
      </c>
      <c r="F20" s="26">
        <f>(C20+D20+E20)/3</f>
        <v>3900059.6666666665</v>
      </c>
      <c r="G20" s="27" t="s">
        <v>56</v>
      </c>
      <c r="H20" s="29">
        <v>482119</v>
      </c>
      <c r="I20" s="29">
        <v>1625422</v>
      </c>
      <c r="J20" s="29">
        <v>1623397</v>
      </c>
      <c r="K20" s="29">
        <v>1667639</v>
      </c>
      <c r="L20" s="26">
        <f>(I20+J20+K20)/3+1</f>
        <v>1638820.3333333333</v>
      </c>
      <c r="M20" s="27" t="s">
        <v>57</v>
      </c>
      <c r="N20" s="29">
        <v>153094</v>
      </c>
      <c r="O20" s="26">
        <f>+N20+H20</f>
        <v>635213</v>
      </c>
      <c r="P20" s="29">
        <v>613273</v>
      </c>
      <c r="Q20" s="29" t="s">
        <v>58</v>
      </c>
      <c r="R20" s="26">
        <v>21941</v>
      </c>
      <c r="S20" s="28">
        <v>613273</v>
      </c>
    </row>
    <row r="21" spans="1:19" x14ac:dyDescent="0.25">
      <c r="A21" s="16">
        <v>9</v>
      </c>
      <c r="B21" s="25" t="s">
        <v>66</v>
      </c>
      <c r="C21" s="29">
        <v>3995423</v>
      </c>
      <c r="D21" s="29">
        <v>3929480</v>
      </c>
      <c r="E21" s="29">
        <v>3958226</v>
      </c>
      <c r="F21" s="26">
        <f>(C21+D21+E21)/3+1</f>
        <v>3961044</v>
      </c>
      <c r="G21" s="27" t="s">
        <v>56</v>
      </c>
      <c r="H21" s="29">
        <v>490679</v>
      </c>
      <c r="I21" s="29">
        <v>1637451</v>
      </c>
      <c r="J21" s="29">
        <v>1630242</v>
      </c>
      <c r="K21" s="29">
        <v>1647371</v>
      </c>
      <c r="L21" s="29">
        <v>1638355</v>
      </c>
      <c r="M21" s="27" t="s">
        <v>57</v>
      </c>
      <c r="N21" s="29">
        <v>153022</v>
      </c>
      <c r="O21" s="29">
        <v>643700</v>
      </c>
      <c r="P21" s="26">
        <v>635214</v>
      </c>
      <c r="Q21" s="29" t="s">
        <v>58</v>
      </c>
      <c r="R21" s="26">
        <v>8487</v>
      </c>
      <c r="S21" s="28">
        <v>635214</v>
      </c>
    </row>
    <row r="22" spans="1:19" x14ac:dyDescent="0.25">
      <c r="A22" s="16">
        <v>10</v>
      </c>
      <c r="B22" s="25" t="s">
        <v>67</v>
      </c>
      <c r="C22" s="29">
        <v>3841106</v>
      </c>
      <c r="D22" s="29">
        <v>3989704</v>
      </c>
      <c r="E22" s="29">
        <v>4063937</v>
      </c>
      <c r="F22" s="26">
        <f>(C22+D22+E22)/3-1</f>
        <v>3964914.6666666665</v>
      </c>
      <c r="G22" s="27" t="s">
        <v>56</v>
      </c>
      <c r="H22" s="29">
        <v>489818</v>
      </c>
      <c r="I22" s="29">
        <v>1653734</v>
      </c>
      <c r="J22" s="29">
        <v>1668400</v>
      </c>
      <c r="K22" s="29">
        <v>1703610</v>
      </c>
      <c r="L22" s="26">
        <v>1675250</v>
      </c>
      <c r="M22" s="27" t="s">
        <v>57</v>
      </c>
      <c r="N22" s="29">
        <v>156624</v>
      </c>
      <c r="O22" s="26">
        <v>646443</v>
      </c>
      <c r="P22" s="29">
        <v>643700</v>
      </c>
      <c r="Q22" s="30">
        <v>0</v>
      </c>
      <c r="R22" s="31">
        <v>2743</v>
      </c>
      <c r="S22" s="28">
        <v>643700</v>
      </c>
    </row>
    <row r="23" spans="1:19" x14ac:dyDescent="0.25">
      <c r="A23" s="16">
        <v>11</v>
      </c>
      <c r="B23" s="25" t="s">
        <v>68</v>
      </c>
      <c r="C23" s="29"/>
      <c r="D23" s="29"/>
      <c r="E23" s="29"/>
      <c r="F23" s="26"/>
      <c r="G23" s="27"/>
      <c r="H23" s="29"/>
      <c r="I23" s="29"/>
      <c r="J23" s="29"/>
      <c r="K23" s="29"/>
      <c r="L23" s="26"/>
      <c r="M23" s="27"/>
      <c r="N23" s="29"/>
      <c r="O23" s="29"/>
      <c r="P23" s="29"/>
      <c r="Q23" s="29"/>
      <c r="R23" s="29"/>
      <c r="S23" s="28"/>
    </row>
    <row r="24" spans="1:19" x14ac:dyDescent="0.25">
      <c r="A24" s="16">
        <v>12</v>
      </c>
      <c r="B24" s="25" t="s">
        <v>69</v>
      </c>
      <c r="C24" s="29"/>
      <c r="D24" s="29"/>
      <c r="E24" s="29"/>
      <c r="F24" s="26"/>
      <c r="G24" s="27"/>
      <c r="H24" s="29"/>
      <c r="I24" s="32"/>
      <c r="J24" s="32"/>
      <c r="K24" s="32"/>
      <c r="L24" s="26"/>
      <c r="M24" s="27"/>
      <c r="N24" s="29"/>
      <c r="O24" s="29"/>
      <c r="P24" s="29"/>
      <c r="Q24" s="29"/>
      <c r="R24" s="29"/>
      <c r="S24" s="28"/>
    </row>
    <row r="25" spans="1:19" x14ac:dyDescent="0.25">
      <c r="A25" s="16"/>
      <c r="B25" s="21"/>
      <c r="C25" s="21"/>
      <c r="D25" s="21"/>
      <c r="E25" s="21"/>
      <c r="F25" s="21"/>
      <c r="G25" s="21"/>
      <c r="H25" s="26"/>
      <c r="I25" s="21"/>
      <c r="J25" s="21"/>
      <c r="K25" s="21"/>
      <c r="L25" s="26"/>
      <c r="M25" s="21"/>
      <c r="N25" s="26"/>
      <c r="O25" s="21"/>
      <c r="P25" s="21"/>
      <c r="Q25" s="33"/>
      <c r="R25" s="26"/>
      <c r="S25" s="34"/>
    </row>
    <row r="26" spans="1:19" ht="15.75" thickBot="1" x14ac:dyDescent="0.3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x14ac:dyDescent="0.25">
      <c r="A27" s="2"/>
      <c r="B27" s="2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1:19" x14ac:dyDescent="0.25">
      <c r="A28" s="2"/>
      <c r="B28" s="36"/>
      <c r="C28" s="36"/>
      <c r="D28" s="36"/>
      <c r="E28" s="36"/>
      <c r="F28" s="3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</sheetData>
  <mergeCells count="5">
    <mergeCell ref="A1:S1"/>
    <mergeCell ref="C6:H6"/>
    <mergeCell ref="I6:N6"/>
    <mergeCell ref="Q6:R7"/>
    <mergeCell ref="B28:F2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2011-05-05T09:53:46Z</dcterms:created>
  <dcterms:modified xsi:type="dcterms:W3CDTF">2011-05-05T09:58:15Z</dcterms:modified>
</cp:coreProperties>
</file>