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95" windowHeight="7680"/>
  </bookViews>
  <sheets>
    <sheet name="Feuil1" sheetId="1" r:id="rId1"/>
  </sheets>
  <calcPr calcId="144525"/>
</workbook>
</file>

<file path=xl/calcChain.xml><?xml version="1.0" encoding="utf-8"?>
<calcChain xmlns="http://schemas.openxmlformats.org/spreadsheetml/2006/main">
  <c r="CZ67" i="1" l="1"/>
  <c r="CX67" i="1"/>
  <c r="CW67" i="1"/>
  <c r="CY67" i="1" s="1"/>
  <c r="CV67" i="1"/>
  <c r="CT67" i="1"/>
  <c r="CR67" i="1"/>
  <c r="CQ67" i="1"/>
  <c r="CP67" i="1"/>
  <c r="CO67" i="1"/>
  <c r="CN67" i="1"/>
  <c r="CJ67" i="1"/>
  <c r="CD67" i="1"/>
  <c r="CF67" i="1" s="1"/>
  <c r="BU67" i="1"/>
  <c r="BQ67" i="1"/>
  <c r="BF67" i="1"/>
  <c r="BB67" i="1"/>
  <c r="AQ67" i="1"/>
  <c r="AM67" i="1"/>
  <c r="AK67" i="1"/>
  <c r="AB67" i="1"/>
  <c r="X67" i="1"/>
  <c r="M67" i="1"/>
  <c r="G67" i="1"/>
  <c r="I67" i="1" s="1"/>
  <c r="CZ65" i="1"/>
  <c r="CX65" i="1"/>
  <c r="CW65" i="1"/>
  <c r="CY65" i="1" s="1"/>
  <c r="CV65" i="1"/>
  <c r="CT65" i="1"/>
  <c r="CR65" i="1"/>
  <c r="CQ65" i="1"/>
  <c r="CP65" i="1"/>
  <c r="CO65" i="1"/>
  <c r="CN65" i="1"/>
  <c r="CJ65" i="1"/>
  <c r="CD65" i="1"/>
  <c r="CF65" i="1" s="1"/>
  <c r="BU65" i="1"/>
  <c r="BQ65" i="1"/>
  <c r="BF65" i="1"/>
  <c r="BB65" i="1"/>
  <c r="AQ65" i="1"/>
  <c r="AM65" i="1"/>
  <c r="AK65" i="1"/>
  <c r="AB65" i="1"/>
  <c r="X65" i="1"/>
  <c r="M65" i="1"/>
  <c r="G65" i="1"/>
  <c r="I65" i="1" s="1"/>
  <c r="CU65" i="1" s="1"/>
  <c r="CZ63" i="1"/>
  <c r="CX63" i="1"/>
  <c r="CW63" i="1"/>
  <c r="CY63" i="1" s="1"/>
  <c r="CV63" i="1"/>
  <c r="CT63" i="1"/>
  <c r="CR63" i="1"/>
  <c r="CQ63" i="1"/>
  <c r="CP63" i="1"/>
  <c r="CO63" i="1"/>
  <c r="CN63" i="1"/>
  <c r="CJ63" i="1"/>
  <c r="CD63" i="1"/>
  <c r="CF63" i="1" s="1"/>
  <c r="BU63" i="1"/>
  <c r="BQ63" i="1"/>
  <c r="BF63" i="1"/>
  <c r="BB63" i="1"/>
  <c r="AQ63" i="1"/>
  <c r="AM63" i="1"/>
  <c r="AK63" i="1"/>
  <c r="AB63" i="1"/>
  <c r="X63" i="1"/>
  <c r="M63" i="1"/>
  <c r="G63" i="1"/>
  <c r="I63" i="1" s="1"/>
  <c r="CZ61" i="1"/>
  <c r="CX61" i="1"/>
  <c r="CW61" i="1"/>
  <c r="CY61" i="1" s="1"/>
  <c r="CV61" i="1"/>
  <c r="CT61" i="1"/>
  <c r="CR61" i="1"/>
  <c r="CQ61" i="1"/>
  <c r="CP61" i="1"/>
  <c r="CO61" i="1"/>
  <c r="CN61" i="1"/>
  <c r="CJ61" i="1"/>
  <c r="CD61" i="1"/>
  <c r="CF61" i="1" s="1"/>
  <c r="BU61" i="1"/>
  <c r="BQ61" i="1"/>
  <c r="BF61" i="1"/>
  <c r="BB61" i="1"/>
  <c r="AQ61" i="1"/>
  <c r="AM61" i="1"/>
  <c r="AK61" i="1"/>
  <c r="AB61" i="1"/>
  <c r="X61" i="1"/>
  <c r="M61" i="1"/>
  <c r="G61" i="1"/>
  <c r="I61" i="1" s="1"/>
  <c r="CU61" i="1" s="1"/>
  <c r="CZ59" i="1"/>
  <c r="CX59" i="1"/>
  <c r="CW59" i="1"/>
  <c r="CY59" i="1" s="1"/>
  <c r="CV59" i="1"/>
  <c r="CT59" i="1"/>
  <c r="CR59" i="1"/>
  <c r="CQ59" i="1"/>
  <c r="CP59" i="1"/>
  <c r="CO59" i="1"/>
  <c r="CN59" i="1"/>
  <c r="CJ59" i="1"/>
  <c r="CD59" i="1"/>
  <c r="CF59" i="1" s="1"/>
  <c r="BU59" i="1"/>
  <c r="BQ59" i="1"/>
  <c r="BF59" i="1"/>
  <c r="BB59" i="1"/>
  <c r="AQ59" i="1"/>
  <c r="AM59" i="1"/>
  <c r="AK59" i="1"/>
  <c r="AB59" i="1"/>
  <c r="X59" i="1"/>
  <c r="M59" i="1"/>
  <c r="G59" i="1"/>
  <c r="I59" i="1" s="1"/>
  <c r="CZ57" i="1"/>
  <c r="CX57" i="1"/>
  <c r="CW57" i="1"/>
  <c r="CY57" i="1" s="1"/>
  <c r="CV57" i="1"/>
  <c r="CT57" i="1"/>
  <c r="CR57" i="1"/>
  <c r="CQ57" i="1"/>
  <c r="CP57" i="1"/>
  <c r="CO57" i="1"/>
  <c r="CN57" i="1"/>
  <c r="CJ57" i="1"/>
  <c r="CD57" i="1"/>
  <c r="CF57" i="1" s="1"/>
  <c r="BU57" i="1"/>
  <c r="BQ57" i="1"/>
  <c r="BF57" i="1"/>
  <c r="BB57" i="1"/>
  <c r="AQ57" i="1"/>
  <c r="AM57" i="1"/>
  <c r="AK57" i="1"/>
  <c r="AB57" i="1"/>
  <c r="X57" i="1"/>
  <c r="M57" i="1"/>
  <c r="G57" i="1"/>
  <c r="I57" i="1" s="1"/>
  <c r="CU57" i="1" s="1"/>
  <c r="CZ55" i="1"/>
  <c r="CX55" i="1"/>
  <c r="CW55" i="1"/>
  <c r="CY55" i="1" s="1"/>
  <c r="CV55" i="1"/>
  <c r="CT55" i="1"/>
  <c r="CR55" i="1"/>
  <c r="CQ55" i="1"/>
  <c r="CP55" i="1"/>
  <c r="CO55" i="1"/>
  <c r="CN55" i="1"/>
  <c r="CJ55" i="1"/>
  <c r="CD55" i="1"/>
  <c r="CF55" i="1" s="1"/>
  <c r="BU55" i="1"/>
  <c r="BQ55" i="1"/>
  <c r="BF55" i="1"/>
  <c r="BB55" i="1"/>
  <c r="AQ55" i="1"/>
  <c r="AM55" i="1"/>
  <c r="AK55" i="1"/>
  <c r="AB55" i="1"/>
  <c r="X55" i="1"/>
  <c r="M55" i="1"/>
  <c r="G55" i="1"/>
  <c r="I55" i="1" s="1"/>
  <c r="CU55" i="1" s="1"/>
  <c r="CZ53" i="1"/>
  <c r="CX53" i="1"/>
  <c r="CW53" i="1"/>
  <c r="CY53" i="1" s="1"/>
  <c r="CV53" i="1"/>
  <c r="CT53" i="1"/>
  <c r="CR53" i="1"/>
  <c r="CQ53" i="1"/>
  <c r="CP53" i="1"/>
  <c r="CO53" i="1"/>
  <c r="CN53" i="1"/>
  <c r="CJ53" i="1"/>
  <c r="CD53" i="1"/>
  <c r="CF53" i="1" s="1"/>
  <c r="BU53" i="1"/>
  <c r="BQ53" i="1"/>
  <c r="BF53" i="1"/>
  <c r="BB53" i="1"/>
  <c r="AQ53" i="1"/>
  <c r="AM53" i="1"/>
  <c r="AK53" i="1"/>
  <c r="AB53" i="1"/>
  <c r="X53" i="1"/>
  <c r="M53" i="1"/>
  <c r="G53" i="1"/>
  <c r="I53" i="1" s="1"/>
  <c r="CU53" i="1" s="1"/>
  <c r="CZ51" i="1"/>
  <c r="CX51" i="1"/>
  <c r="CW51" i="1"/>
  <c r="CY51" i="1" s="1"/>
  <c r="CV51" i="1"/>
  <c r="CT51" i="1"/>
  <c r="CR51" i="1"/>
  <c r="CQ51" i="1"/>
  <c r="CP51" i="1"/>
  <c r="CO51" i="1"/>
  <c r="CN51" i="1"/>
  <c r="CJ51" i="1"/>
  <c r="CD51" i="1"/>
  <c r="CF51" i="1" s="1"/>
  <c r="BU51" i="1"/>
  <c r="BQ51" i="1"/>
  <c r="BF51" i="1"/>
  <c r="BB51" i="1"/>
  <c r="AQ51" i="1"/>
  <c r="AM51" i="1"/>
  <c r="AK51" i="1"/>
  <c r="AB51" i="1"/>
  <c r="X51" i="1"/>
  <c r="M51" i="1"/>
  <c r="G51" i="1"/>
  <c r="I51" i="1" s="1"/>
  <c r="CU51" i="1" s="1"/>
  <c r="CZ49" i="1"/>
  <c r="CX49" i="1"/>
  <c r="CW49" i="1"/>
  <c r="CY49" i="1" s="1"/>
  <c r="CV49" i="1"/>
  <c r="CT49" i="1"/>
  <c r="CR49" i="1"/>
  <c r="CQ49" i="1"/>
  <c r="CP49" i="1"/>
  <c r="CO49" i="1"/>
  <c r="CN49" i="1"/>
  <c r="CJ49" i="1"/>
  <c r="CD49" i="1"/>
  <c r="CF49" i="1" s="1"/>
  <c r="BU49" i="1"/>
  <c r="BQ49" i="1"/>
  <c r="BF49" i="1"/>
  <c r="BB49" i="1"/>
  <c r="AQ49" i="1"/>
  <c r="AM49" i="1"/>
  <c r="AK49" i="1"/>
  <c r="AB49" i="1"/>
  <c r="X49" i="1"/>
  <c r="M49" i="1"/>
  <c r="G49" i="1"/>
  <c r="I49" i="1" s="1"/>
  <c r="CU49" i="1" s="1"/>
  <c r="CZ47" i="1"/>
  <c r="CX47" i="1"/>
  <c r="CW47" i="1"/>
  <c r="CY47" i="1" s="1"/>
  <c r="CV47" i="1"/>
  <c r="CT47" i="1"/>
  <c r="CR47" i="1"/>
  <c r="CQ47" i="1"/>
  <c r="CP47" i="1"/>
  <c r="CO47" i="1"/>
  <c r="CN47" i="1"/>
  <c r="CJ47" i="1"/>
  <c r="CD47" i="1"/>
  <c r="CF47" i="1" s="1"/>
  <c r="BU47" i="1"/>
  <c r="BQ47" i="1"/>
  <c r="BF47" i="1"/>
  <c r="BB47" i="1"/>
  <c r="AQ47" i="1"/>
  <c r="AM47" i="1"/>
  <c r="AK47" i="1"/>
  <c r="AB47" i="1"/>
  <c r="X47" i="1"/>
  <c r="M47" i="1"/>
  <c r="G47" i="1"/>
  <c r="I47" i="1" s="1"/>
  <c r="CU47" i="1" s="1"/>
  <c r="CZ45" i="1"/>
  <c r="CX45" i="1"/>
  <c r="CW45" i="1"/>
  <c r="CY45" i="1" s="1"/>
  <c r="CV45" i="1"/>
  <c r="CT45" i="1"/>
  <c r="CR45" i="1"/>
  <c r="CQ45" i="1"/>
  <c r="CP45" i="1"/>
  <c r="CO45" i="1"/>
  <c r="CN45" i="1"/>
  <c r="CJ45" i="1"/>
  <c r="CD45" i="1"/>
  <c r="CF45" i="1" s="1"/>
  <c r="BU45" i="1"/>
  <c r="BQ45" i="1"/>
  <c r="BF45" i="1"/>
  <c r="BB45" i="1"/>
  <c r="AQ45" i="1"/>
  <c r="AM45" i="1"/>
  <c r="AK45" i="1"/>
  <c r="AB45" i="1"/>
  <c r="X45" i="1"/>
  <c r="M45" i="1"/>
  <c r="G45" i="1"/>
  <c r="I45" i="1" s="1"/>
  <c r="CU45" i="1" s="1"/>
  <c r="CZ43" i="1"/>
  <c r="CX43" i="1"/>
  <c r="CW43" i="1"/>
  <c r="CY43" i="1" s="1"/>
  <c r="CV43" i="1"/>
  <c r="CT43" i="1"/>
  <c r="CR43" i="1"/>
  <c r="CQ43" i="1"/>
  <c r="CP43" i="1"/>
  <c r="CO43" i="1"/>
  <c r="CN43" i="1"/>
  <c r="CJ43" i="1"/>
  <c r="CD43" i="1"/>
  <c r="CF43" i="1" s="1"/>
  <c r="BU43" i="1"/>
  <c r="BQ43" i="1"/>
  <c r="BF43" i="1"/>
  <c r="BB43" i="1"/>
  <c r="AQ43" i="1"/>
  <c r="AM43" i="1"/>
  <c r="AK43" i="1"/>
  <c r="AB43" i="1"/>
  <c r="X43" i="1"/>
  <c r="M43" i="1"/>
  <c r="G43" i="1"/>
  <c r="I43" i="1" s="1"/>
  <c r="CU43" i="1" s="1"/>
  <c r="CZ41" i="1"/>
  <c r="CX41" i="1"/>
  <c r="CW41" i="1"/>
  <c r="CY41" i="1" s="1"/>
  <c r="CV41" i="1"/>
  <c r="CT41" i="1"/>
  <c r="CR41" i="1"/>
  <c r="CQ41" i="1"/>
  <c r="CP41" i="1"/>
  <c r="CO41" i="1"/>
  <c r="CN41" i="1"/>
  <c r="CJ41" i="1"/>
  <c r="CD41" i="1"/>
  <c r="CF41" i="1" s="1"/>
  <c r="BU41" i="1"/>
  <c r="BQ41" i="1"/>
  <c r="BF41" i="1"/>
  <c r="BB41" i="1"/>
  <c r="AZ41" i="1"/>
  <c r="AQ41" i="1"/>
  <c r="AK41" i="1"/>
  <c r="AM41" i="1" s="1"/>
  <c r="AB41" i="1"/>
  <c r="X41" i="1"/>
  <c r="M41" i="1"/>
  <c r="I41" i="1"/>
  <c r="CU41" i="1" s="1"/>
  <c r="G41" i="1"/>
  <c r="CZ39" i="1"/>
  <c r="CX39" i="1"/>
  <c r="CW39" i="1"/>
  <c r="CV39" i="1"/>
  <c r="CY39" i="1" s="1"/>
  <c r="CT39" i="1"/>
  <c r="CR39" i="1"/>
  <c r="CQ39" i="1"/>
  <c r="CP39" i="1"/>
  <c r="CO39" i="1"/>
  <c r="CN39" i="1"/>
  <c r="CJ39" i="1"/>
  <c r="CF39" i="1"/>
  <c r="CD39" i="1"/>
  <c r="BU39" i="1"/>
  <c r="BQ39" i="1"/>
  <c r="BF39" i="1"/>
  <c r="AZ39" i="1"/>
  <c r="BB39" i="1" s="1"/>
  <c r="AQ39" i="1"/>
  <c r="AM39" i="1"/>
  <c r="AK39" i="1"/>
  <c r="AB39" i="1"/>
  <c r="X39" i="1"/>
  <c r="M39" i="1"/>
  <c r="G39" i="1"/>
  <c r="CZ37" i="1"/>
  <c r="CX37" i="1"/>
  <c r="CW37" i="1"/>
  <c r="CY37" i="1" s="1"/>
  <c r="CV37" i="1"/>
  <c r="CT37" i="1"/>
  <c r="CR37" i="1"/>
  <c r="CQ37" i="1"/>
  <c r="CP37" i="1"/>
  <c r="CO37" i="1"/>
  <c r="CN37" i="1"/>
  <c r="CJ37" i="1"/>
  <c r="CD37" i="1"/>
  <c r="CF37" i="1" s="1"/>
  <c r="BU37" i="1"/>
  <c r="BQ37" i="1"/>
  <c r="BF37" i="1"/>
  <c r="BB37" i="1"/>
  <c r="AZ37" i="1"/>
  <c r="AQ37" i="1"/>
  <c r="AK37" i="1"/>
  <c r="AM37" i="1" s="1"/>
  <c r="AB37" i="1"/>
  <c r="X37" i="1"/>
  <c r="M37" i="1"/>
  <c r="I37" i="1"/>
  <c r="CU37" i="1" s="1"/>
  <c r="G37" i="1"/>
  <c r="CZ35" i="1"/>
  <c r="CX35" i="1"/>
  <c r="CW35" i="1"/>
  <c r="CV35" i="1"/>
  <c r="CY35" i="1" s="1"/>
  <c r="CT35" i="1"/>
  <c r="CR35" i="1"/>
  <c r="CQ35" i="1"/>
  <c r="CP35" i="1"/>
  <c r="CO35" i="1"/>
  <c r="CN35" i="1"/>
  <c r="CJ35" i="1"/>
  <c r="CF35" i="1"/>
  <c r="CD35" i="1"/>
  <c r="BU35" i="1"/>
  <c r="BQ35" i="1"/>
  <c r="BF35" i="1"/>
  <c r="AZ35" i="1"/>
  <c r="BB35" i="1" s="1"/>
  <c r="AQ35" i="1"/>
  <c r="AM35" i="1"/>
  <c r="AK35" i="1"/>
  <c r="AB35" i="1"/>
  <c r="X35" i="1"/>
  <c r="M35" i="1"/>
  <c r="G35" i="1"/>
  <c r="CZ33" i="1"/>
  <c r="CX33" i="1"/>
  <c r="CW33" i="1"/>
  <c r="CY33" i="1" s="1"/>
  <c r="CV33" i="1"/>
  <c r="CT33" i="1"/>
  <c r="CR33" i="1"/>
  <c r="CQ33" i="1"/>
  <c r="CP33" i="1"/>
  <c r="CO33" i="1"/>
  <c r="CN33" i="1"/>
  <c r="CJ33" i="1"/>
  <c r="CD33" i="1"/>
  <c r="CF33" i="1" s="1"/>
  <c r="BU33" i="1"/>
  <c r="BQ33" i="1"/>
  <c r="BF33" i="1"/>
  <c r="BB33" i="1"/>
  <c r="AZ33" i="1"/>
  <c r="AQ33" i="1"/>
  <c r="AK33" i="1"/>
  <c r="AM33" i="1" s="1"/>
  <c r="AB33" i="1"/>
  <c r="X33" i="1"/>
  <c r="M33" i="1"/>
  <c r="I33" i="1"/>
  <c r="CU33" i="1" s="1"/>
  <c r="G33" i="1"/>
  <c r="CZ31" i="1"/>
  <c r="CX31" i="1"/>
  <c r="CW31" i="1"/>
  <c r="CV31" i="1"/>
  <c r="CY31" i="1" s="1"/>
  <c r="CT31" i="1"/>
  <c r="CR31" i="1"/>
  <c r="CQ31" i="1"/>
  <c r="CP31" i="1"/>
  <c r="CO31" i="1"/>
  <c r="CN31" i="1"/>
  <c r="CJ31" i="1"/>
  <c r="CF31" i="1"/>
  <c r="CD31" i="1"/>
  <c r="BU31" i="1"/>
  <c r="BQ31" i="1"/>
  <c r="BF31" i="1"/>
  <c r="AZ31" i="1"/>
  <c r="BB31" i="1" s="1"/>
  <c r="AQ31" i="1"/>
  <c r="AM31" i="1"/>
  <c r="AK31" i="1"/>
  <c r="AB31" i="1"/>
  <c r="X31" i="1"/>
  <c r="M31" i="1"/>
  <c r="G31" i="1"/>
  <c r="CZ29" i="1"/>
  <c r="CX29" i="1"/>
  <c r="CW29" i="1"/>
  <c r="CY29" i="1" s="1"/>
  <c r="CV29" i="1"/>
  <c r="CT29" i="1"/>
  <c r="CR29" i="1"/>
  <c r="CQ29" i="1"/>
  <c r="CP29" i="1"/>
  <c r="CO29" i="1"/>
  <c r="CN29" i="1"/>
  <c r="CJ29" i="1"/>
  <c r="CD29" i="1"/>
  <c r="CF29" i="1" s="1"/>
  <c r="BU29" i="1"/>
  <c r="BQ29" i="1"/>
  <c r="BF29" i="1"/>
  <c r="BB29" i="1"/>
  <c r="AZ29" i="1"/>
  <c r="AQ29" i="1"/>
  <c r="AK29" i="1"/>
  <c r="AM29" i="1" s="1"/>
  <c r="AB29" i="1"/>
  <c r="X29" i="1"/>
  <c r="M29" i="1"/>
  <c r="I29" i="1"/>
  <c r="CU29" i="1" s="1"/>
  <c r="G29" i="1"/>
  <c r="CZ27" i="1"/>
  <c r="CX27" i="1"/>
  <c r="CW27" i="1"/>
  <c r="CV27" i="1"/>
  <c r="CY27" i="1" s="1"/>
  <c r="CT27" i="1"/>
  <c r="CR27" i="1"/>
  <c r="CQ27" i="1"/>
  <c r="CP27" i="1"/>
  <c r="CO27" i="1"/>
  <c r="CN27" i="1"/>
  <c r="CJ27" i="1"/>
  <c r="CF27" i="1"/>
  <c r="CD27" i="1"/>
  <c r="BU27" i="1"/>
  <c r="BQ27" i="1"/>
  <c r="BF27" i="1"/>
  <c r="AZ27" i="1"/>
  <c r="BB27" i="1" s="1"/>
  <c r="AQ27" i="1"/>
  <c r="AM27" i="1"/>
  <c r="AK27" i="1"/>
  <c r="AB27" i="1"/>
  <c r="X27" i="1"/>
  <c r="M27" i="1"/>
  <c r="G27" i="1"/>
  <c r="CZ25" i="1"/>
  <c r="CX25" i="1"/>
  <c r="CW25" i="1"/>
  <c r="CY25" i="1" s="1"/>
  <c r="CV25" i="1"/>
  <c r="CT25" i="1"/>
  <c r="CR25" i="1"/>
  <c r="CQ25" i="1"/>
  <c r="CP25" i="1"/>
  <c r="CO25" i="1"/>
  <c r="CN25" i="1"/>
  <c r="CJ25" i="1"/>
  <c r="CD25" i="1"/>
  <c r="CF25" i="1" s="1"/>
  <c r="BU25" i="1"/>
  <c r="BQ25" i="1"/>
  <c r="BF25" i="1"/>
  <c r="BB25" i="1"/>
  <c r="AZ25" i="1"/>
  <c r="AQ25" i="1"/>
  <c r="AK25" i="1"/>
  <c r="AM25" i="1" s="1"/>
  <c r="AB25" i="1"/>
  <c r="X25" i="1"/>
  <c r="M25" i="1"/>
  <c r="I25" i="1"/>
  <c r="CU25" i="1" s="1"/>
  <c r="G25" i="1"/>
  <c r="CZ23" i="1"/>
  <c r="CX23" i="1"/>
  <c r="CW23" i="1"/>
  <c r="CV23" i="1"/>
  <c r="CY23" i="1" s="1"/>
  <c r="CT23" i="1"/>
  <c r="CR23" i="1"/>
  <c r="CQ23" i="1"/>
  <c r="CP23" i="1"/>
  <c r="CO23" i="1"/>
  <c r="CN23" i="1"/>
  <c r="CJ23" i="1"/>
  <c r="CF23" i="1"/>
  <c r="CD23" i="1"/>
  <c r="BU23" i="1"/>
  <c r="BQ23" i="1"/>
  <c r="BF23" i="1"/>
  <c r="AZ23" i="1"/>
  <c r="BB23" i="1" s="1"/>
  <c r="AQ23" i="1"/>
  <c r="AM23" i="1"/>
  <c r="AK23" i="1"/>
  <c r="AB23" i="1"/>
  <c r="X23" i="1"/>
  <c r="M23" i="1"/>
  <c r="G23" i="1"/>
  <c r="CZ21" i="1"/>
  <c r="CX21" i="1"/>
  <c r="CW21" i="1"/>
  <c r="CY21" i="1" s="1"/>
  <c r="CV21" i="1"/>
  <c r="CT21" i="1"/>
  <c r="CR21" i="1"/>
  <c r="CQ21" i="1"/>
  <c r="CP21" i="1"/>
  <c r="CO21" i="1"/>
  <c r="CN21" i="1"/>
  <c r="CJ21" i="1"/>
  <c r="CD21" i="1"/>
  <c r="CF21" i="1" s="1"/>
  <c r="BU21" i="1"/>
  <c r="BQ21" i="1"/>
  <c r="BF21" i="1"/>
  <c r="BB21" i="1"/>
  <c r="AZ21" i="1"/>
  <c r="AQ21" i="1"/>
  <c r="AK21" i="1"/>
  <c r="AM21" i="1" s="1"/>
  <c r="AB21" i="1"/>
  <c r="X21" i="1"/>
  <c r="M21" i="1"/>
  <c r="I21" i="1"/>
  <c r="CU21" i="1" s="1"/>
  <c r="G21" i="1"/>
  <c r="CZ19" i="1"/>
  <c r="CX19" i="1"/>
  <c r="CW19" i="1"/>
  <c r="CV19" i="1"/>
  <c r="CY19" i="1" s="1"/>
  <c r="CT19" i="1"/>
  <c r="CR19" i="1"/>
  <c r="CQ19" i="1"/>
  <c r="CP19" i="1"/>
  <c r="CO19" i="1"/>
  <c r="CN19" i="1"/>
  <c r="CJ19" i="1"/>
  <c r="CF19" i="1"/>
  <c r="CD19" i="1"/>
  <c r="BU19" i="1"/>
  <c r="BO19" i="1"/>
  <c r="BQ19" i="1" s="1"/>
  <c r="BF19" i="1"/>
  <c r="BB19" i="1"/>
  <c r="AZ19" i="1"/>
  <c r="AQ19" i="1"/>
  <c r="AK19" i="1"/>
  <c r="AM19" i="1" s="1"/>
  <c r="AB19" i="1"/>
  <c r="X19" i="1"/>
  <c r="V19" i="1"/>
  <c r="M19" i="1"/>
  <c r="G19" i="1"/>
  <c r="CM7" i="1"/>
  <c r="BX7" i="1"/>
  <c r="BI7" i="1"/>
  <c r="AT7" i="1"/>
  <c r="AE7" i="1"/>
  <c r="P7" i="1"/>
  <c r="CS25" i="1" l="1"/>
  <c r="CS27" i="1"/>
  <c r="I27" i="1"/>
  <c r="CU27" i="1" s="1"/>
  <c r="CS33" i="1"/>
  <c r="CS35" i="1"/>
  <c r="I35" i="1"/>
  <c r="CU35" i="1" s="1"/>
  <c r="CS41" i="1"/>
  <c r="CS43" i="1"/>
  <c r="CS45" i="1"/>
  <c r="CS47" i="1"/>
  <c r="CS49" i="1"/>
  <c r="CS51" i="1"/>
  <c r="CS53" i="1"/>
  <c r="CS55" i="1"/>
  <c r="CS57" i="1"/>
  <c r="CS19" i="1"/>
  <c r="I19" i="1"/>
  <c r="CU19" i="1" s="1"/>
  <c r="CS21" i="1"/>
  <c r="CS23" i="1"/>
  <c r="I23" i="1"/>
  <c r="CU23" i="1" s="1"/>
  <c r="CS29" i="1"/>
  <c r="CS31" i="1"/>
  <c r="I31" i="1"/>
  <c r="CU31" i="1" s="1"/>
  <c r="CS37" i="1"/>
  <c r="CS39" i="1"/>
  <c r="I39" i="1"/>
  <c r="CU39" i="1" s="1"/>
  <c r="CU59" i="1"/>
  <c r="CU63" i="1"/>
  <c r="CU67" i="1"/>
  <c r="CS59" i="1"/>
  <c r="CS61" i="1"/>
  <c r="CS63" i="1"/>
  <c r="CS65" i="1"/>
  <c r="CS67" i="1"/>
</calcChain>
</file>

<file path=xl/sharedStrings.xml><?xml version="1.0" encoding="utf-8"?>
<sst xmlns="http://schemas.openxmlformats.org/spreadsheetml/2006/main" count="454" uniqueCount="91">
  <si>
    <t xml:space="preserve">   Tableau IIIa : RECAPITULATIF DES DONNEES DE BASE DU MARCHE MONETAIRE</t>
  </si>
  <si>
    <t xml:space="preserve">   Tableau IIIb : RECAPITULATIF DES DONNEES DE BASE DU MARCHE MONETAIRE</t>
  </si>
  <si>
    <t xml:space="preserve">   Tableau IIIc : RECAPITULATIF DES DONNEES DE BASE DU MARCHE MONETAIRE</t>
  </si>
  <si>
    <t>Tableau IIId : RECAPITULATIF DES DONNEES DE BASE DU MARCHE MONETAIRE</t>
  </si>
  <si>
    <t xml:space="preserve">  Tableau IIIe : RECAPITULATIF DES DONNEES DE BASE DU MARCHE MONETAIRE</t>
  </si>
  <si>
    <t xml:space="preserve">  Tableau IIIf : RECAPITULATIF DES DONNEES DE BASE DU MARCHE MONETAIRE</t>
  </si>
  <si>
    <t xml:space="preserve">  Tableau IIIg : RECAPITULATIF DES DONNEES DE BASE DU MARCHE MONETAIRE</t>
  </si>
  <si>
    <t>(moyennes mensuelles en millions de FCFA)</t>
  </si>
  <si>
    <t xml:space="preserve"> </t>
  </si>
  <si>
    <t xml:space="preserve">      PAYS : CAMEROUN</t>
  </si>
  <si>
    <t xml:space="preserve">      PAYS : R.C.A.</t>
  </si>
  <si>
    <t xml:space="preserve">      PAYS : CONGO</t>
  </si>
  <si>
    <t xml:space="preserve">      PAYS : GABON</t>
  </si>
  <si>
    <t xml:space="preserve">      PAYS : GUINÉE ÉQUATORIALE</t>
  </si>
  <si>
    <t xml:space="preserve">      PAYS : TCHAD</t>
  </si>
  <si>
    <t xml:space="preserve">      CEMAC</t>
  </si>
  <si>
    <t xml:space="preserve"> PERIODES  : Novembre 2008 - Novembre 2010</t>
  </si>
  <si>
    <t>INJECTIONS DE LIQUIDITES EN FAVEUR DES ETABLISSEMENTS DE CREDIT</t>
  </si>
  <si>
    <t>PONCTIONS DE LIQUIDITES</t>
  </si>
  <si>
    <t>VOLUME DES</t>
  </si>
  <si>
    <t>PAR LA BEAC (1)</t>
  </si>
  <si>
    <t>TRANSACTIONS</t>
  </si>
  <si>
    <t>INTERBANCAIRES</t>
  </si>
  <si>
    <t>GUICHET "A"</t>
  </si>
  <si>
    <t>GUICHET "B"</t>
  </si>
  <si>
    <t>TOTAL</t>
  </si>
  <si>
    <t>(Montants effectifs</t>
  </si>
  <si>
    <t>INTERB.</t>
  </si>
  <si>
    <t>MOIS</t>
  </si>
  <si>
    <t>GENERAL</t>
  </si>
  <si>
    <t>des transactions)</t>
  </si>
  <si>
    <t>Appels</t>
  </si>
  <si>
    <t>Pensions</t>
  </si>
  <si>
    <t>Avances excep.</t>
  </si>
  <si>
    <t>Interventions</t>
  </si>
  <si>
    <t>Avances</t>
  </si>
  <si>
    <t>DES</t>
  </si>
  <si>
    <t>à 7 jours</t>
  </si>
  <si>
    <t>à 28 jours</t>
  </si>
  <si>
    <t>à 84 jours</t>
  </si>
  <si>
    <t>d'offres</t>
  </si>
  <si>
    <t xml:space="preserve">de </t>
  </si>
  <si>
    <t>s/Certificat de</t>
  </si>
  <si>
    <t>Ponctuelles</t>
  </si>
  <si>
    <t>au taux de</t>
  </si>
  <si>
    <t>INTERVEN-</t>
  </si>
  <si>
    <t>de</t>
  </si>
  <si>
    <t xml:space="preserve">de 2 </t>
  </si>
  <si>
    <t>de 7 jours</t>
  </si>
  <si>
    <t>2 à 7 jours</t>
  </si>
  <si>
    <t>placement</t>
  </si>
  <si>
    <t>(IP)</t>
  </si>
  <si>
    <t>pénalité</t>
  </si>
  <si>
    <t>TIONS</t>
  </si>
  <si>
    <t>pénalité*</t>
  </si>
  <si>
    <t>à 7 jours*</t>
  </si>
  <si>
    <t>NOV. 08</t>
  </si>
  <si>
    <t xml:space="preserve"> DEC. 08</t>
  </si>
  <si>
    <t xml:space="preserve"> JAN. 09</t>
  </si>
  <si>
    <t>JAN. 09</t>
  </si>
  <si>
    <t>FEV. 09</t>
  </si>
  <si>
    <t xml:space="preserve">  FEV. 09</t>
  </si>
  <si>
    <t>FEV.09</t>
  </si>
  <si>
    <t>MARS 09</t>
  </si>
  <si>
    <t>AVRIL 09</t>
  </si>
  <si>
    <t>MAI 09</t>
  </si>
  <si>
    <t>JUIN 09</t>
  </si>
  <si>
    <t>JUILLET 09</t>
  </si>
  <si>
    <t>AOUT 09</t>
  </si>
  <si>
    <t>SEPT. 09</t>
  </si>
  <si>
    <t>OCT. 09</t>
  </si>
  <si>
    <t xml:space="preserve"> NOV. 09</t>
  </si>
  <si>
    <t xml:space="preserve">  NOV. 09</t>
  </si>
  <si>
    <t>NOV. 09</t>
  </si>
  <si>
    <t xml:space="preserve"> DEC. 09</t>
  </si>
  <si>
    <t xml:space="preserve"> JAN. 10</t>
  </si>
  <si>
    <t xml:space="preserve"> FEV. 10</t>
  </si>
  <si>
    <t>MARS 10</t>
  </si>
  <si>
    <t xml:space="preserve"> MARS 10</t>
  </si>
  <si>
    <t>AVRIL 10</t>
  </si>
  <si>
    <t xml:space="preserve"> AVRIL10</t>
  </si>
  <si>
    <t xml:space="preserve"> AVRIL 10</t>
  </si>
  <si>
    <t>MAI 10</t>
  </si>
  <si>
    <t xml:space="preserve"> MAI 10</t>
  </si>
  <si>
    <t>JUIN 10</t>
  </si>
  <si>
    <t>JUILLET 10</t>
  </si>
  <si>
    <t>AOUT 10</t>
  </si>
  <si>
    <t>SEPT. 10</t>
  </si>
  <si>
    <t>OCT. 10</t>
  </si>
  <si>
    <t xml:space="preserve"> NOV. 10</t>
  </si>
  <si>
    <t>NOV.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</si>
</sst>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142">
    <xf numFmtId="0" fontId="0" fillId="0" borderId="0" xfId="0"/>
    <xf numFmtId="0" fontId="4" fillId="2" borderId="0" xfId="1" applyFont="1" applyFill="1" applyBorder="1" applyAlignment="1">
      <alignment horizontal="centerContinuous"/>
    </xf>
    <xf numFmtId="0" fontId="4" fillId="2" borderId="0" xfId="1" applyFont="1" applyFill="1" applyAlignment="1">
      <alignment horizontal="centerContinuous"/>
    </xf>
    <xf numFmtId="0" fontId="4" fillId="0" borderId="0" xfId="1" applyFont="1"/>
    <xf numFmtId="0" fontId="1" fillId="0" borderId="0" xfId="0" applyFont="1"/>
    <xf numFmtId="0" fontId="4" fillId="0" borderId="0" xfId="1" applyFont="1" applyBorder="1"/>
    <xf numFmtId="0" fontId="4" fillId="0" borderId="0" xfId="1" applyFont="1" applyBorder="1" applyAlignment="1">
      <alignment horizontal="right"/>
    </xf>
    <xf numFmtId="0" fontId="5" fillId="0" borderId="0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0" xfId="1" applyFont="1" applyBorder="1"/>
    <xf numFmtId="0" fontId="4" fillId="0" borderId="0" xfId="2" applyFont="1"/>
    <xf numFmtId="17" fontId="4" fillId="0" borderId="0" xfId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quotePrefix="1" applyFont="1" applyBorder="1" applyAlignment="1">
      <alignment horizontal="left"/>
    </xf>
    <xf numFmtId="0" fontId="4" fillId="0" borderId="0" xfId="1" applyFont="1" applyFill="1" applyBorder="1"/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4" fillId="0" borderId="4" xfId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Continuous" vertical="center"/>
    </xf>
    <xf numFmtId="0" fontId="4" fillId="0" borderId="4" xfId="2" applyFont="1" applyBorder="1"/>
    <xf numFmtId="0" fontId="4" fillId="0" borderId="4" xfId="1" applyFont="1" applyBorder="1"/>
    <xf numFmtId="0" fontId="4" fillId="0" borderId="6" xfId="1" applyFont="1" applyBorder="1"/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4" fillId="0" borderId="9" xfId="2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9" xfId="1" applyFont="1" applyBorder="1"/>
    <xf numFmtId="0" fontId="4" fillId="0" borderId="13" xfId="1" applyFont="1" applyBorder="1"/>
    <xf numFmtId="0" fontId="4" fillId="0" borderId="14" xfId="1" applyFont="1" applyBorder="1"/>
    <xf numFmtId="0" fontId="4" fillId="0" borderId="15" xfId="1" applyFont="1" applyBorder="1" applyAlignment="1">
      <alignment vertical="center"/>
    </xf>
    <xf numFmtId="0" fontId="4" fillId="0" borderId="0" xfId="1" applyFont="1" applyFill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4" fillId="0" borderId="16" xfId="1" applyFont="1" applyBorder="1" applyAlignment="1">
      <alignment horizontal="centerContinuous" vertical="center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horizontal="centerContinuous"/>
    </xf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5" fillId="0" borderId="22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Continuous" vertical="center"/>
    </xf>
    <xf numFmtId="0" fontId="4" fillId="0" borderId="24" xfId="1" applyFont="1" applyBorder="1" applyAlignment="1">
      <alignment horizontal="centerContinuous" vertical="center"/>
    </xf>
    <xf numFmtId="0" fontId="4" fillId="0" borderId="24" xfId="1" applyFont="1" applyBorder="1" applyAlignment="1">
      <alignment horizontal="centerContinuous"/>
    </xf>
    <xf numFmtId="0" fontId="4" fillId="0" borderId="25" xfId="1" applyFont="1" applyBorder="1" applyAlignment="1">
      <alignment horizontal="centerContinuous"/>
    </xf>
    <xf numFmtId="0" fontId="4" fillId="0" borderId="1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7" xfId="1" applyFont="1" applyBorder="1" applyAlignment="1">
      <alignment horizontal="right" vertical="center"/>
    </xf>
    <xf numFmtId="0" fontId="4" fillId="0" borderId="28" xfId="1" applyFont="1" applyBorder="1" applyAlignment="1">
      <alignment horizontal="center" vertical="center"/>
    </xf>
    <xf numFmtId="0" fontId="4" fillId="0" borderId="28" xfId="1" applyFont="1" applyBorder="1" applyAlignment="1">
      <alignment horizontal="centerContinuous" vertical="center"/>
    </xf>
    <xf numFmtId="0" fontId="4" fillId="0" borderId="16" xfId="1" applyFont="1" applyBorder="1" applyAlignment="1">
      <alignment horizontal="center" vertical="center"/>
    </xf>
    <xf numFmtId="0" fontId="4" fillId="0" borderId="27" xfId="1" applyFont="1" applyBorder="1"/>
    <xf numFmtId="0" fontId="4" fillId="0" borderId="18" xfId="1" applyFont="1" applyBorder="1" applyAlignment="1">
      <alignment horizontal="center" vertical="center"/>
    </xf>
    <xf numFmtId="0" fontId="4" fillId="0" borderId="29" xfId="1" applyFont="1" applyBorder="1"/>
    <xf numFmtId="0" fontId="4" fillId="0" borderId="2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10" fontId="5" fillId="0" borderId="16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/>
    </xf>
    <xf numFmtId="0" fontId="4" fillId="0" borderId="22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5" fillId="0" borderId="20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/>
    </xf>
    <xf numFmtId="0" fontId="4" fillId="0" borderId="24" xfId="1" applyFont="1" applyBorder="1" applyAlignment="1">
      <alignment horizontal="center" vertical="center"/>
    </xf>
    <xf numFmtId="0" fontId="4" fillId="0" borderId="24" xfId="1" applyFont="1" applyBorder="1" applyAlignment="1">
      <alignment horizontal="right" vertical="center"/>
    </xf>
    <xf numFmtId="0" fontId="4" fillId="0" borderId="24" xfId="1" applyFont="1" applyBorder="1"/>
    <xf numFmtId="0" fontId="4" fillId="0" borderId="23" xfId="1" applyFont="1" applyBorder="1" applyAlignment="1">
      <alignment horizontal="center" vertical="center"/>
    </xf>
    <xf numFmtId="0" fontId="4" fillId="0" borderId="22" xfId="1" applyFont="1" applyBorder="1"/>
    <xf numFmtId="0" fontId="4" fillId="0" borderId="30" xfId="1" applyFont="1" applyBorder="1"/>
    <xf numFmtId="0" fontId="5" fillId="0" borderId="30" xfId="1" applyFont="1" applyBorder="1" applyAlignment="1">
      <alignment horizontal="center"/>
    </xf>
    <xf numFmtId="0" fontId="4" fillId="0" borderId="17" xfId="1" applyFont="1" applyBorder="1"/>
    <xf numFmtId="0" fontId="4" fillId="0" borderId="20" xfId="1" applyFont="1" applyBorder="1"/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21" xfId="1" applyFont="1" applyBorder="1"/>
    <xf numFmtId="164" fontId="5" fillId="0" borderId="16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10" fontId="5" fillId="0" borderId="23" xfId="1" applyNumberFormat="1" applyFont="1" applyBorder="1" applyAlignment="1">
      <alignment horizontal="center" vertical="center"/>
    </xf>
    <xf numFmtId="10" fontId="5" fillId="0" borderId="24" xfId="1" applyNumberFormat="1" applyFont="1" applyBorder="1" applyAlignment="1">
      <alignment horizontal="center" vertical="center"/>
    </xf>
    <xf numFmtId="0" fontId="4" fillId="0" borderId="35" xfId="1" applyFont="1" applyBorder="1"/>
    <xf numFmtId="0" fontId="4" fillId="0" borderId="36" xfId="1" applyFont="1" applyBorder="1"/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/>
    <xf numFmtId="0" fontId="4" fillId="0" borderId="39" xfId="1" applyFont="1" applyBorder="1"/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/>
    <xf numFmtId="3" fontId="4" fillId="0" borderId="16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3" fontId="4" fillId="0" borderId="33" xfId="1" applyNumberFormat="1" applyFont="1" applyBorder="1" applyAlignment="1">
      <alignment horizontal="center" vertical="center"/>
    </xf>
    <xf numFmtId="3" fontId="4" fillId="0" borderId="22" xfId="1" applyNumberFormat="1" applyFont="1" applyBorder="1" applyAlignment="1">
      <alignment horizontal="center"/>
    </xf>
    <xf numFmtId="49" fontId="4" fillId="0" borderId="18" xfId="1" applyNumberFormat="1" applyFont="1" applyBorder="1" applyAlignment="1">
      <alignment horizontal="center" vertical="center"/>
    </xf>
    <xf numFmtId="3" fontId="4" fillId="0" borderId="16" xfId="3" applyNumberFormat="1" applyFont="1" applyBorder="1" applyAlignment="1">
      <alignment horizontal="center" vertical="center"/>
    </xf>
    <xf numFmtId="3" fontId="4" fillId="0" borderId="0" xfId="3" applyNumberFormat="1" applyFont="1" applyBorder="1" applyAlignment="1">
      <alignment horizontal="center" vertical="center"/>
    </xf>
    <xf numFmtId="3" fontId="4" fillId="0" borderId="33" xfId="3" applyNumberFormat="1" applyFont="1" applyBorder="1" applyAlignment="1">
      <alignment horizontal="center" vertical="center"/>
    </xf>
    <xf numFmtId="3" fontId="4" fillId="0" borderId="19" xfId="1" applyNumberFormat="1" applyFont="1" applyBorder="1" applyAlignment="1">
      <alignment horizontal="center"/>
    </xf>
    <xf numFmtId="3" fontId="4" fillId="0" borderId="20" xfId="1" applyNumberFormat="1" applyFont="1" applyBorder="1" applyAlignment="1">
      <alignment horizontal="center"/>
    </xf>
    <xf numFmtId="3" fontId="4" fillId="0" borderId="30" xfId="1" applyNumberFormat="1" applyFont="1" applyBorder="1" applyAlignment="1">
      <alignment horizontal="center"/>
    </xf>
    <xf numFmtId="3" fontId="4" fillId="0" borderId="22" xfId="1" applyNumberFormat="1" applyFont="1" applyBorder="1" applyAlignment="1">
      <alignment horizontal="center" vertical="center"/>
    </xf>
    <xf numFmtId="3" fontId="4" fillId="0" borderId="22" xfId="3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/>
    </xf>
    <xf numFmtId="3" fontId="4" fillId="0" borderId="21" xfId="1" applyNumberFormat="1" applyFont="1" applyBorder="1" applyAlignment="1">
      <alignment horizontal="center"/>
    </xf>
    <xf numFmtId="3" fontId="4" fillId="0" borderId="19" xfId="1" applyNumberFormat="1" applyFont="1" applyBorder="1" applyAlignment="1">
      <alignment horizontal="center" vertical="center"/>
    </xf>
    <xf numFmtId="3" fontId="4" fillId="0" borderId="30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3" fontId="4" fillId="0" borderId="17" xfId="1" applyNumberFormat="1" applyFont="1" applyBorder="1" applyAlignment="1">
      <alignment horizontal="center"/>
    </xf>
    <xf numFmtId="49" fontId="4" fillId="0" borderId="31" xfId="1" applyNumberFormat="1" applyFont="1" applyBorder="1" applyAlignment="1">
      <alignment horizontal="center" vertical="center"/>
    </xf>
    <xf numFmtId="49" fontId="4" fillId="0" borderId="15" xfId="1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3" fontId="4" fillId="0" borderId="33" xfId="1" applyNumberFormat="1" applyFont="1" applyFill="1" applyBorder="1" applyAlignment="1">
      <alignment horizontal="center" vertical="center"/>
    </xf>
    <xf numFmtId="3" fontId="4" fillId="0" borderId="0" xfId="3" applyNumberFormat="1" applyFont="1" applyFill="1" applyBorder="1" applyAlignment="1">
      <alignment horizontal="center" vertical="center"/>
    </xf>
    <xf numFmtId="3" fontId="4" fillId="0" borderId="22" xfId="1" applyNumberFormat="1" applyFont="1" applyFill="1" applyBorder="1" applyAlignment="1">
      <alignment horizontal="center"/>
    </xf>
    <xf numFmtId="3" fontId="4" fillId="0" borderId="17" xfId="1" applyNumberFormat="1" applyFont="1" applyFill="1" applyBorder="1" applyAlignment="1">
      <alignment horizontal="center"/>
    </xf>
    <xf numFmtId="3" fontId="4" fillId="0" borderId="33" xfId="3" applyNumberFormat="1" applyFont="1" applyFill="1" applyBorder="1" applyAlignment="1">
      <alignment horizontal="center" vertical="center"/>
    </xf>
    <xf numFmtId="3" fontId="4" fillId="0" borderId="16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 vertical="center"/>
    </xf>
    <xf numFmtId="0" fontId="4" fillId="0" borderId="43" xfId="1" applyFont="1" applyBorder="1" applyAlignment="1">
      <alignment horizontal="left" vertical="center"/>
    </xf>
    <xf numFmtId="3" fontId="4" fillId="0" borderId="44" xfId="1" applyNumberFormat="1" applyFont="1" applyBorder="1" applyAlignment="1">
      <alignment horizontal="center" vertical="center"/>
    </xf>
    <xf numFmtId="3" fontId="4" fillId="0" borderId="45" xfId="1" applyNumberFormat="1" applyFont="1" applyBorder="1" applyAlignment="1">
      <alignment horizontal="center" vertical="center"/>
    </xf>
    <xf numFmtId="0" fontId="4" fillId="0" borderId="46" xfId="1" applyFont="1" applyBorder="1"/>
    <xf numFmtId="0" fontId="4" fillId="0" borderId="47" xfId="1" applyFont="1" applyBorder="1"/>
    <xf numFmtId="0" fontId="4" fillId="0" borderId="43" xfId="1" applyFont="1" applyBorder="1" applyAlignment="1">
      <alignment horizontal="center" vertical="center"/>
    </xf>
    <xf numFmtId="3" fontId="4" fillId="0" borderId="48" xfId="1" applyNumberFormat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3" fontId="4" fillId="0" borderId="50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0" fontId="4" fillId="0" borderId="51" xfId="1" applyFont="1" applyBorder="1"/>
    <xf numFmtId="0" fontId="4" fillId="0" borderId="52" xfId="1" applyFont="1" applyBorder="1"/>
    <xf numFmtId="3" fontId="4" fillId="0" borderId="53" xfId="1" applyNumberFormat="1" applyFont="1" applyBorder="1" applyAlignment="1">
      <alignment horizontal="center" vertical="center"/>
    </xf>
    <xf numFmtId="0" fontId="4" fillId="0" borderId="54" xfId="1" applyFont="1" applyBorder="1"/>
    <xf numFmtId="0" fontId="4" fillId="0" borderId="55" xfId="1" applyFont="1" applyBorder="1"/>
  </cellXfs>
  <cellStyles count="4">
    <cellStyle name="Normal" xfId="0" builtinId="0"/>
    <cellStyle name="Normal_OPMM0396" xfId="1"/>
    <cellStyle name="Normal_OPMM0496 (2)" xfId="3"/>
    <cellStyle name="Normal_RECA019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70"/>
  <sheetViews>
    <sheetView tabSelected="1" topLeftCell="A2" workbookViewId="0">
      <selection activeCell="B4" sqref="B4"/>
    </sheetView>
  </sheetViews>
  <sheetFormatPr baseColWidth="10" defaultRowHeight="15" x14ac:dyDescent="0.25"/>
  <cols>
    <col min="1" max="1" width="13.28515625" style="4" customWidth="1"/>
    <col min="2" max="2" width="10.42578125" style="4" bestFit="1" customWidth="1"/>
    <col min="3" max="3" width="11.140625" style="4" bestFit="1" customWidth="1"/>
    <col min="4" max="4" width="16.140625" style="4" bestFit="1" customWidth="1"/>
    <col min="5" max="5" width="13.5703125" style="4" bestFit="1" customWidth="1"/>
    <col min="6" max="6" width="11.140625" style="4" bestFit="1" customWidth="1"/>
    <col min="7" max="7" width="7.28515625" style="4" bestFit="1" customWidth="1"/>
    <col min="8" max="8" width="12.5703125" style="4" bestFit="1" customWidth="1"/>
    <col min="9" max="9" width="11.28515625" style="4" bestFit="1" customWidth="1"/>
    <col min="10" max="10" width="10" style="4" bestFit="1" customWidth="1"/>
    <col min="11" max="12" width="11.140625" style="4" bestFit="1" customWidth="1"/>
    <col min="13" max="13" width="8.5703125" style="4" bestFit="1" customWidth="1"/>
    <col min="14" max="14" width="20" style="4" bestFit="1" customWidth="1"/>
    <col min="15" max="15" width="11.42578125" style="4"/>
    <col min="16" max="16" width="15.140625" style="4" customWidth="1"/>
    <col min="17" max="17" width="10.42578125" style="4" bestFit="1" customWidth="1"/>
    <col min="18" max="18" width="11.140625" style="4" bestFit="1" customWidth="1"/>
    <col min="19" max="19" width="16.140625" style="4" bestFit="1" customWidth="1"/>
    <col min="20" max="20" width="13.5703125" style="4" bestFit="1" customWidth="1"/>
    <col min="21" max="21" width="11.140625" style="4" bestFit="1" customWidth="1"/>
    <col min="22" max="22" width="7.28515625" style="4" bestFit="1" customWidth="1"/>
    <col min="23" max="23" width="12.5703125" style="4" bestFit="1" customWidth="1"/>
    <col min="24" max="24" width="11.28515625" style="4" bestFit="1" customWidth="1"/>
    <col min="25" max="25" width="10" style="4" bestFit="1" customWidth="1"/>
    <col min="26" max="27" width="11.140625" style="4" bestFit="1" customWidth="1"/>
    <col min="28" max="28" width="7.28515625" style="4" bestFit="1" customWidth="1"/>
    <col min="29" max="29" width="20" style="4" bestFit="1" customWidth="1"/>
    <col min="30" max="30" width="11.42578125" style="4"/>
    <col min="31" max="31" width="15.85546875" style="4" customWidth="1"/>
    <col min="32" max="32" width="10.42578125" style="4" bestFit="1" customWidth="1"/>
    <col min="33" max="33" width="11.140625" style="4" bestFit="1" customWidth="1"/>
    <col min="34" max="34" width="16.140625" style="4" bestFit="1" customWidth="1"/>
    <col min="35" max="35" width="13.5703125" style="4" bestFit="1" customWidth="1"/>
    <col min="36" max="36" width="11.140625" style="4" bestFit="1" customWidth="1"/>
    <col min="37" max="37" width="7.28515625" style="4" bestFit="1" customWidth="1"/>
    <col min="38" max="38" width="12.5703125" style="4" bestFit="1" customWidth="1"/>
    <col min="39" max="39" width="11.28515625" style="4" bestFit="1" customWidth="1"/>
    <col min="40" max="40" width="10" style="4" bestFit="1" customWidth="1"/>
    <col min="41" max="42" width="11.140625" style="4" bestFit="1" customWidth="1"/>
    <col min="43" max="43" width="8.5703125" style="4" bestFit="1" customWidth="1"/>
    <col min="44" max="44" width="20" style="4" bestFit="1" customWidth="1"/>
    <col min="45" max="45" width="11.42578125" style="4"/>
    <col min="46" max="46" width="16.5703125" style="4" customWidth="1"/>
    <col min="47" max="47" width="10.42578125" style="4" bestFit="1" customWidth="1"/>
    <col min="48" max="48" width="11.140625" style="4" bestFit="1" customWidth="1"/>
    <col min="49" max="49" width="16.140625" style="4" bestFit="1" customWidth="1"/>
    <col min="50" max="50" width="13.5703125" style="4" bestFit="1" customWidth="1"/>
    <col min="51" max="51" width="11.140625" style="4" bestFit="1" customWidth="1"/>
    <col min="52" max="52" width="7.28515625" style="4" bestFit="1" customWidth="1"/>
    <col min="53" max="53" width="12.5703125" style="4" bestFit="1" customWidth="1"/>
    <col min="54" max="54" width="11.28515625" style="4" bestFit="1" customWidth="1"/>
    <col min="55" max="55" width="10" style="4" bestFit="1" customWidth="1"/>
    <col min="56" max="57" width="11.140625" style="4" bestFit="1" customWidth="1"/>
    <col min="58" max="58" width="8.5703125" style="4" bestFit="1" customWidth="1"/>
    <col min="59" max="59" width="20" style="4" bestFit="1" customWidth="1"/>
    <col min="60" max="60" width="11.42578125" style="4"/>
    <col min="61" max="61" width="15.28515625" style="4" customWidth="1"/>
    <col min="62" max="62" width="10.42578125" style="4" bestFit="1" customWidth="1"/>
    <col min="63" max="63" width="11.140625" style="4" bestFit="1" customWidth="1"/>
    <col min="64" max="64" width="16.140625" style="4" bestFit="1" customWidth="1"/>
    <col min="65" max="65" width="13.5703125" style="4" bestFit="1" customWidth="1"/>
    <col min="66" max="66" width="11.140625" style="4" bestFit="1" customWidth="1"/>
    <col min="67" max="67" width="7.28515625" style="4" bestFit="1" customWidth="1"/>
    <col min="68" max="68" width="12.5703125" style="4" bestFit="1" customWidth="1"/>
    <col min="69" max="69" width="11.28515625" style="4" bestFit="1" customWidth="1"/>
    <col min="70" max="70" width="10" style="4" bestFit="1" customWidth="1"/>
    <col min="71" max="72" width="11.140625" style="4" bestFit="1" customWidth="1"/>
    <col min="73" max="73" width="8.5703125" style="4" bestFit="1" customWidth="1"/>
    <col min="74" max="74" width="20" style="4" bestFit="1" customWidth="1"/>
    <col min="75" max="75" width="11.42578125" style="4"/>
    <col min="76" max="76" width="15.7109375" style="4" customWidth="1"/>
    <col min="77" max="77" width="10.42578125" style="4" bestFit="1" customWidth="1"/>
    <col min="78" max="78" width="9.28515625" style="4" bestFit="1" customWidth="1"/>
    <col min="79" max="79" width="16.140625" style="4" bestFit="1" customWidth="1"/>
    <col min="80" max="80" width="13.5703125" style="4" bestFit="1" customWidth="1"/>
    <col min="81" max="81" width="11.140625" style="4" bestFit="1" customWidth="1"/>
    <col min="82" max="82" width="7.28515625" style="4" bestFit="1" customWidth="1"/>
    <col min="83" max="83" width="12.5703125" style="4" bestFit="1" customWidth="1"/>
    <col min="84" max="84" width="11.28515625" style="4" bestFit="1" customWidth="1"/>
    <col min="85" max="85" width="10" style="4" bestFit="1" customWidth="1"/>
    <col min="86" max="87" width="11.140625" style="4" bestFit="1" customWidth="1"/>
    <col min="88" max="88" width="7.42578125" style="4" bestFit="1" customWidth="1"/>
    <col min="89" max="89" width="20" style="4" bestFit="1" customWidth="1"/>
    <col min="90" max="90" width="11.42578125" style="4"/>
    <col min="91" max="91" width="16.140625" style="4" customWidth="1"/>
    <col min="92" max="92" width="10.42578125" style="4" bestFit="1" customWidth="1"/>
    <col min="93" max="93" width="10.5703125" style="4" bestFit="1" customWidth="1"/>
    <col min="94" max="94" width="16.140625" style="4" bestFit="1" customWidth="1"/>
    <col min="95" max="95" width="13.5703125" style="4" bestFit="1" customWidth="1"/>
    <col min="96" max="96" width="11.140625" style="4" bestFit="1" customWidth="1"/>
    <col min="97" max="97" width="7.42578125" style="4" bestFit="1" customWidth="1"/>
    <col min="98" max="98" width="12.5703125" style="4" bestFit="1" customWidth="1"/>
    <col min="99" max="99" width="11.28515625" style="4" bestFit="1" customWidth="1"/>
    <col min="100" max="100" width="10" style="4" bestFit="1" customWidth="1"/>
    <col min="101" max="102" width="11.140625" style="4" bestFit="1" customWidth="1"/>
    <col min="103" max="103" width="10.42578125" style="4" bestFit="1" customWidth="1"/>
    <col min="104" max="104" width="20" style="4" bestFit="1" customWidth="1"/>
    <col min="105" max="16384" width="11.42578125" style="4"/>
  </cols>
  <sheetData>
    <row r="1" spans="1:10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3"/>
      <c r="P1" s="1" t="s">
        <v>1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3"/>
      <c r="AE1" s="1" t="s">
        <v>2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2"/>
      <c r="AS1" s="3"/>
      <c r="AT1" s="1" t="s">
        <v>3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2"/>
      <c r="BG1" s="2"/>
      <c r="BH1" s="3"/>
      <c r="BI1" s="1" t="s">
        <v>4</v>
      </c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2"/>
      <c r="BV1" s="2"/>
      <c r="BW1" s="3"/>
      <c r="BX1" s="1" t="s">
        <v>5</v>
      </c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2"/>
      <c r="CK1" s="2"/>
      <c r="CL1" s="3"/>
      <c r="CM1" s="1" t="s">
        <v>6</v>
      </c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2"/>
      <c r="CZ1" s="2"/>
    </row>
    <row r="2" spans="1:104" x14ac:dyDescent="0.25">
      <c r="A2" s="5"/>
      <c r="B2" s="5"/>
      <c r="C2" s="5"/>
      <c r="D2" s="6"/>
      <c r="E2" s="6"/>
      <c r="F2" s="6"/>
      <c r="G2" s="5"/>
      <c r="H2" s="5"/>
      <c r="I2" s="5"/>
      <c r="J2" s="5"/>
      <c r="K2" s="5"/>
      <c r="L2" s="5"/>
      <c r="M2" s="3"/>
      <c r="N2" s="3"/>
      <c r="O2" s="3"/>
      <c r="P2" s="5"/>
      <c r="Q2" s="5"/>
      <c r="R2" s="5"/>
      <c r="S2" s="6"/>
      <c r="T2" s="6"/>
      <c r="U2" s="6"/>
      <c r="V2" s="5"/>
      <c r="W2" s="5"/>
      <c r="X2" s="5"/>
      <c r="Y2" s="5"/>
      <c r="Z2" s="5"/>
      <c r="AA2" s="5"/>
      <c r="AB2" s="3"/>
      <c r="AC2" s="3"/>
      <c r="AD2" s="3"/>
      <c r="AE2" s="5"/>
      <c r="AF2" s="5"/>
      <c r="AG2" s="5"/>
      <c r="AH2" s="6"/>
      <c r="AI2" s="6"/>
      <c r="AJ2" s="6"/>
      <c r="AK2" s="5"/>
      <c r="AL2" s="5"/>
      <c r="AM2" s="5"/>
      <c r="AN2" s="5"/>
      <c r="AO2" s="5"/>
      <c r="AP2" s="5"/>
      <c r="AQ2" s="3"/>
      <c r="AR2" s="3"/>
      <c r="AS2" s="3"/>
      <c r="AT2" s="5"/>
      <c r="AU2" s="5"/>
      <c r="AV2" s="5"/>
      <c r="AW2" s="6"/>
      <c r="AX2" s="6"/>
      <c r="AY2" s="6"/>
      <c r="AZ2" s="5"/>
      <c r="BA2" s="5"/>
      <c r="BB2" s="5"/>
      <c r="BC2" s="5"/>
      <c r="BD2" s="5"/>
      <c r="BE2" s="5"/>
      <c r="BF2" s="3"/>
      <c r="BG2" s="3"/>
      <c r="BH2" s="3"/>
      <c r="BI2" s="5"/>
      <c r="BJ2" s="5"/>
      <c r="BK2" s="5"/>
      <c r="BL2" s="6"/>
      <c r="BM2" s="6"/>
      <c r="BN2" s="6"/>
      <c r="BO2" s="5"/>
      <c r="BP2" s="5"/>
      <c r="BQ2" s="5"/>
      <c r="BR2" s="5"/>
      <c r="BS2" s="5"/>
      <c r="BT2" s="5"/>
      <c r="BU2" s="3"/>
      <c r="BV2" s="3"/>
      <c r="BW2" s="3"/>
      <c r="BX2" s="5"/>
      <c r="BY2" s="5"/>
      <c r="BZ2" s="5"/>
      <c r="CA2" s="6"/>
      <c r="CB2" s="6"/>
      <c r="CC2" s="6"/>
      <c r="CD2" s="5"/>
      <c r="CE2" s="5"/>
      <c r="CF2" s="5"/>
      <c r="CG2" s="5"/>
      <c r="CH2" s="5"/>
      <c r="CI2" s="5"/>
      <c r="CJ2" s="3"/>
      <c r="CK2" s="3"/>
      <c r="CL2" s="3"/>
      <c r="CM2" s="5"/>
      <c r="CN2" s="5"/>
      <c r="CO2" s="5"/>
      <c r="CP2" s="6"/>
      <c r="CQ2" s="6"/>
      <c r="CR2" s="6"/>
      <c r="CS2" s="5"/>
      <c r="CT2" s="5"/>
      <c r="CU2" s="5"/>
      <c r="CV2" s="5"/>
      <c r="CW2" s="5"/>
      <c r="CX2" s="5"/>
      <c r="CY2" s="3"/>
      <c r="CZ2" s="3"/>
    </row>
    <row r="3" spans="1:104" x14ac:dyDescent="0.25">
      <c r="A3" s="7" t="s">
        <v>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3"/>
      <c r="P3" s="7" t="s">
        <v>7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3"/>
      <c r="AE3" s="7" t="s">
        <v>7</v>
      </c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9"/>
      <c r="AS3" s="3"/>
      <c r="AT3" s="7" t="s">
        <v>7</v>
      </c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9"/>
      <c r="BG3" s="9"/>
      <c r="BH3" s="3"/>
      <c r="BI3" s="7" t="s">
        <v>7</v>
      </c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9"/>
      <c r="BV3" s="9"/>
      <c r="BW3" s="3"/>
      <c r="BX3" s="7" t="s">
        <v>7</v>
      </c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9"/>
      <c r="CK3" s="9"/>
      <c r="CL3" s="3"/>
      <c r="CM3" s="7" t="s">
        <v>7</v>
      </c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9"/>
      <c r="CZ3" s="9"/>
    </row>
    <row r="4" spans="1:104" x14ac:dyDescent="0.25">
      <c r="A4" s="5" t="s">
        <v>8</v>
      </c>
      <c r="B4" s="5"/>
      <c r="C4" s="5"/>
      <c r="D4" s="6"/>
      <c r="E4" s="6"/>
      <c r="F4" s="6"/>
      <c r="G4" s="5"/>
      <c r="H4" s="5"/>
      <c r="I4" s="5"/>
      <c r="J4" s="5"/>
      <c r="K4" s="5"/>
      <c r="L4" s="5"/>
      <c r="M4" s="3"/>
      <c r="N4" s="3"/>
      <c r="O4" s="3"/>
      <c r="P4" s="5"/>
      <c r="Q4" s="5"/>
      <c r="R4" s="5"/>
      <c r="S4" s="6"/>
      <c r="T4" s="6"/>
      <c r="U4" s="6"/>
      <c r="V4" s="5"/>
      <c r="W4" s="5"/>
      <c r="X4" s="5"/>
      <c r="Y4" s="5"/>
      <c r="Z4" s="5"/>
      <c r="AA4" s="5"/>
      <c r="AB4" s="3"/>
      <c r="AC4" s="3"/>
      <c r="AD4" s="3"/>
      <c r="AE4" s="5"/>
      <c r="AF4" s="5"/>
      <c r="AG4" s="5"/>
      <c r="AH4" s="6"/>
      <c r="AI4" s="6"/>
      <c r="AJ4" s="6"/>
      <c r="AK4" s="5"/>
      <c r="AL4" s="5"/>
      <c r="AM4" s="5"/>
      <c r="AN4" s="5"/>
      <c r="AO4" s="5"/>
      <c r="AP4" s="5"/>
      <c r="AQ4" s="3"/>
      <c r="AR4" s="3"/>
      <c r="AS4" s="3"/>
      <c r="AT4" s="10"/>
      <c r="AU4" s="5"/>
      <c r="AV4" s="5"/>
      <c r="AW4" s="6"/>
      <c r="AX4" s="6"/>
      <c r="AY4" s="6"/>
      <c r="AZ4" s="5"/>
      <c r="BA4" s="5"/>
      <c r="BB4" s="5"/>
      <c r="BC4" s="5"/>
      <c r="BD4" s="5"/>
      <c r="BE4" s="5"/>
      <c r="BF4" s="3"/>
      <c r="BG4" s="3"/>
      <c r="BH4" s="3"/>
      <c r="BI4" s="5"/>
      <c r="BJ4" s="5"/>
      <c r="BK4" s="5"/>
      <c r="BL4" s="6"/>
      <c r="BM4" s="6"/>
      <c r="BN4" s="6"/>
      <c r="BO4" s="5"/>
      <c r="BP4" s="5"/>
      <c r="BQ4" s="5"/>
      <c r="BR4" s="5"/>
      <c r="BS4" s="5"/>
      <c r="BT4" s="5"/>
      <c r="BU4" s="3"/>
      <c r="BV4" s="3"/>
      <c r="BW4" s="3"/>
      <c r="BX4" s="5"/>
      <c r="BY4" s="5"/>
      <c r="BZ4" s="5"/>
      <c r="CA4" s="6"/>
      <c r="CB4" s="6"/>
      <c r="CC4" s="6"/>
      <c r="CD4" s="5"/>
      <c r="CE4" s="5"/>
      <c r="CF4" s="5"/>
      <c r="CG4" s="5"/>
      <c r="CH4" s="5"/>
      <c r="CI4" s="5"/>
      <c r="CJ4" s="3"/>
      <c r="CK4" s="3"/>
      <c r="CL4" s="3"/>
      <c r="CM4" s="5"/>
      <c r="CN4" s="5"/>
      <c r="CO4" s="5"/>
      <c r="CP4" s="6"/>
      <c r="CQ4" s="6"/>
      <c r="CR4" s="6"/>
      <c r="CS4" s="5"/>
      <c r="CT4" s="5"/>
      <c r="CU4" s="5"/>
      <c r="CV4" s="5"/>
      <c r="CW4" s="5"/>
      <c r="CX4" s="5"/>
      <c r="CY4" s="3"/>
      <c r="CZ4" s="3"/>
    </row>
    <row r="5" spans="1:104" x14ac:dyDescent="0.25">
      <c r="A5" s="11" t="s">
        <v>9</v>
      </c>
      <c r="B5" s="12"/>
      <c r="C5" s="13"/>
      <c r="D5" s="6"/>
      <c r="E5" s="6"/>
      <c r="F5" s="6"/>
      <c r="G5" s="5"/>
      <c r="H5" s="5"/>
      <c r="I5" s="5"/>
      <c r="J5" s="5"/>
      <c r="K5" s="5"/>
      <c r="L5" s="5"/>
      <c r="M5" s="3"/>
      <c r="N5" s="3"/>
      <c r="O5" s="3"/>
      <c r="P5" s="11" t="s">
        <v>10</v>
      </c>
      <c r="Q5" s="12"/>
      <c r="R5" s="13"/>
      <c r="S5" s="6"/>
      <c r="T5" s="6"/>
      <c r="U5" s="6"/>
      <c r="V5" s="5"/>
      <c r="W5" s="5"/>
      <c r="X5" s="5"/>
      <c r="Y5" s="5"/>
      <c r="Z5" s="5"/>
      <c r="AA5" s="5"/>
      <c r="AB5" s="3"/>
      <c r="AC5" s="3"/>
      <c r="AD5" s="3"/>
      <c r="AE5" s="11" t="s">
        <v>11</v>
      </c>
      <c r="AF5" s="12"/>
      <c r="AG5" s="13"/>
      <c r="AH5" s="6"/>
      <c r="AI5" s="6"/>
      <c r="AJ5" s="6"/>
      <c r="AK5" s="5"/>
      <c r="AL5" s="5"/>
      <c r="AM5" s="5"/>
      <c r="AN5" s="5"/>
      <c r="AO5" s="5"/>
      <c r="AP5" s="5"/>
      <c r="AQ5" s="3"/>
      <c r="AR5" s="3"/>
      <c r="AS5" s="3"/>
      <c r="AT5" s="11" t="s">
        <v>12</v>
      </c>
      <c r="AU5" s="12"/>
      <c r="AV5" s="13"/>
      <c r="AW5" s="6"/>
      <c r="AX5" s="6"/>
      <c r="AY5" s="6"/>
      <c r="AZ5" s="5"/>
      <c r="BA5" s="5"/>
      <c r="BB5" s="5"/>
      <c r="BC5" s="5"/>
      <c r="BD5" s="5"/>
      <c r="BE5" s="5"/>
      <c r="BF5" s="3"/>
      <c r="BG5" s="3"/>
      <c r="BH5" s="3"/>
      <c r="BI5" s="11" t="s">
        <v>13</v>
      </c>
      <c r="BJ5" s="12"/>
      <c r="BK5" s="13"/>
      <c r="BL5" s="6"/>
      <c r="BM5" s="6"/>
      <c r="BN5" s="6"/>
      <c r="BO5" s="5"/>
      <c r="BP5" s="5"/>
      <c r="BQ5" s="5"/>
      <c r="BR5" s="5"/>
      <c r="BS5" s="5"/>
      <c r="BT5" s="5"/>
      <c r="BU5" s="3"/>
      <c r="BV5" s="3"/>
      <c r="BW5" s="3"/>
      <c r="BX5" s="11" t="s">
        <v>14</v>
      </c>
      <c r="BY5" s="12"/>
      <c r="BZ5" s="13"/>
      <c r="CA5" s="6"/>
      <c r="CB5" s="6"/>
      <c r="CC5" s="6"/>
      <c r="CD5" s="5"/>
      <c r="CE5" s="5"/>
      <c r="CF5" s="5"/>
      <c r="CG5" s="5"/>
      <c r="CH5" s="5"/>
      <c r="CI5" s="5"/>
      <c r="CJ5" s="3"/>
      <c r="CK5" s="3"/>
      <c r="CL5" s="3"/>
      <c r="CM5" s="11" t="s">
        <v>15</v>
      </c>
      <c r="CN5" s="12"/>
      <c r="CO5" s="13"/>
      <c r="CP5" s="6"/>
      <c r="CQ5" s="6"/>
      <c r="CR5" s="6"/>
      <c r="CS5" s="5"/>
      <c r="CT5" s="5"/>
      <c r="CU5" s="5"/>
      <c r="CV5" s="5"/>
      <c r="CW5" s="5"/>
      <c r="CX5" s="5"/>
      <c r="CY5" s="3"/>
      <c r="CZ5" s="3"/>
    </row>
    <row r="6" spans="1:104" x14ac:dyDescent="0.25">
      <c r="A6" s="13"/>
      <c r="B6" s="12"/>
      <c r="C6" s="13"/>
      <c r="D6" s="6"/>
      <c r="E6" s="6"/>
      <c r="F6" s="6"/>
      <c r="G6" s="5"/>
      <c r="H6" s="5"/>
      <c r="I6" s="5"/>
      <c r="J6" s="5"/>
      <c r="K6" s="5"/>
      <c r="L6" s="5"/>
      <c r="M6" s="3"/>
      <c r="N6" s="3"/>
      <c r="O6" s="3"/>
      <c r="P6" s="13"/>
      <c r="Q6" s="12"/>
      <c r="R6" s="13"/>
      <c r="S6" s="6"/>
      <c r="T6" s="6"/>
      <c r="U6" s="6"/>
      <c r="V6" s="5"/>
      <c r="W6" s="5"/>
      <c r="X6" s="5"/>
      <c r="Y6" s="5"/>
      <c r="Z6" s="5"/>
      <c r="AA6" s="5"/>
      <c r="AB6" s="3"/>
      <c r="AC6" s="3"/>
      <c r="AD6" s="3"/>
      <c r="AE6" s="13"/>
      <c r="AF6" s="12"/>
      <c r="AG6" s="13"/>
      <c r="AH6" s="6"/>
      <c r="AI6" s="6"/>
      <c r="AJ6" s="6"/>
      <c r="AK6" s="5"/>
      <c r="AL6" s="5"/>
      <c r="AM6" s="5"/>
      <c r="AN6" s="5"/>
      <c r="AO6" s="5"/>
      <c r="AP6" s="5"/>
      <c r="AQ6" s="3"/>
      <c r="AR6" s="3"/>
      <c r="AS6" s="3"/>
      <c r="AT6" s="13"/>
      <c r="AU6" s="12"/>
      <c r="AV6" s="13"/>
      <c r="AW6" s="6"/>
      <c r="AX6" s="6"/>
      <c r="AY6" s="6"/>
      <c r="AZ6" s="5"/>
      <c r="BA6" s="5"/>
      <c r="BB6" s="5"/>
      <c r="BC6" s="5"/>
      <c r="BD6" s="5"/>
      <c r="BE6" s="5"/>
      <c r="BF6" s="3"/>
      <c r="BG6" s="3"/>
      <c r="BH6" s="3"/>
      <c r="BI6" s="13"/>
      <c r="BJ6" s="12"/>
      <c r="BK6" s="13"/>
      <c r="BL6" s="6"/>
      <c r="BM6" s="6"/>
      <c r="BN6" s="6"/>
      <c r="BO6" s="5"/>
      <c r="BP6" s="5"/>
      <c r="BQ6" s="5"/>
      <c r="BR6" s="5"/>
      <c r="BS6" s="5"/>
      <c r="BT6" s="5"/>
      <c r="BU6" s="3"/>
      <c r="BV6" s="3"/>
      <c r="BW6" s="3"/>
      <c r="BX6" s="14"/>
      <c r="BY6" s="12"/>
      <c r="BZ6" s="13"/>
      <c r="CA6" s="6"/>
      <c r="CB6" s="6"/>
      <c r="CC6" s="6"/>
      <c r="CD6" s="5"/>
      <c r="CE6" s="5"/>
      <c r="CF6" s="5"/>
      <c r="CG6" s="5"/>
      <c r="CH6" s="5"/>
      <c r="CI6" s="5"/>
      <c r="CJ6" s="3"/>
      <c r="CK6" s="3"/>
      <c r="CL6" s="3"/>
      <c r="CM6" s="13"/>
      <c r="CN6" s="12"/>
      <c r="CO6" s="13"/>
      <c r="CP6" s="6"/>
      <c r="CQ6" s="6"/>
      <c r="CR6" s="6"/>
      <c r="CS6" s="5"/>
      <c r="CT6" s="5"/>
      <c r="CU6" s="5"/>
      <c r="CV6" s="5"/>
      <c r="CW6" s="5"/>
      <c r="CX6" s="5"/>
      <c r="CY6" s="3"/>
      <c r="CZ6" s="3"/>
    </row>
    <row r="7" spans="1:104" x14ac:dyDescent="0.25">
      <c r="A7" s="14" t="s">
        <v>16</v>
      </c>
      <c r="B7" s="12"/>
      <c r="C7" s="13"/>
      <c r="D7" s="6"/>
      <c r="E7" s="6"/>
      <c r="F7" s="6"/>
      <c r="G7" s="5"/>
      <c r="H7" s="5"/>
      <c r="I7" s="5"/>
      <c r="J7" s="5"/>
      <c r="K7" s="5"/>
      <c r="L7" s="5"/>
      <c r="M7" s="3"/>
      <c r="N7" s="3"/>
      <c r="O7" s="3"/>
      <c r="P7" s="14" t="str">
        <f>A7</f>
        <v xml:space="preserve"> PERIODES  : Novembre 2008 - Novembre 2010</v>
      </c>
      <c r="Q7" s="12"/>
      <c r="R7" s="13"/>
      <c r="S7" s="6"/>
      <c r="T7" s="6"/>
      <c r="U7" s="6"/>
      <c r="V7" s="5"/>
      <c r="W7" s="5"/>
      <c r="X7" s="5"/>
      <c r="Y7" s="5"/>
      <c r="Z7" s="5"/>
      <c r="AA7" s="5"/>
      <c r="AB7" s="3"/>
      <c r="AC7" s="3"/>
      <c r="AD7" s="3"/>
      <c r="AE7" s="14" t="str">
        <f>+A7</f>
        <v xml:space="preserve"> PERIODES  : Novembre 2008 - Novembre 2010</v>
      </c>
      <c r="AF7" s="12"/>
      <c r="AG7" s="13"/>
      <c r="AH7" s="6"/>
      <c r="AI7" s="6"/>
      <c r="AJ7" s="6"/>
      <c r="AK7" s="5"/>
      <c r="AL7" s="5"/>
      <c r="AM7" s="5"/>
      <c r="AN7" s="5"/>
      <c r="AO7" s="5"/>
      <c r="AP7" s="5"/>
      <c r="AQ7" s="3"/>
      <c r="AR7" s="3"/>
      <c r="AS7" s="3"/>
      <c r="AT7" s="14" t="str">
        <f>+A7</f>
        <v xml:space="preserve"> PERIODES  : Novembre 2008 - Novembre 2010</v>
      </c>
      <c r="AU7" s="12"/>
      <c r="AV7" s="13"/>
      <c r="AW7" s="6"/>
      <c r="AX7" s="6"/>
      <c r="AY7" s="6"/>
      <c r="AZ7" s="5"/>
      <c r="BA7" s="5"/>
      <c r="BB7" s="5"/>
      <c r="BC7" s="5"/>
      <c r="BD7" s="5"/>
      <c r="BE7" s="5"/>
      <c r="BF7" s="3"/>
      <c r="BG7" s="3"/>
      <c r="BH7" s="3"/>
      <c r="BI7" s="13" t="str">
        <f>A7</f>
        <v xml:space="preserve"> PERIODES  : Novembre 2008 - Novembre 2010</v>
      </c>
      <c r="BJ7" s="12"/>
      <c r="BK7" s="13"/>
      <c r="BL7" s="6"/>
      <c r="BM7" s="6"/>
      <c r="BN7" s="6"/>
      <c r="BO7" s="5"/>
      <c r="BP7" s="5"/>
      <c r="BQ7" s="5"/>
      <c r="BR7" s="5"/>
      <c r="BS7" s="5"/>
      <c r="BT7" s="5"/>
      <c r="BU7" s="3"/>
      <c r="BV7" s="3"/>
      <c r="BW7" s="3"/>
      <c r="BX7" s="14" t="str">
        <f>+A7</f>
        <v xml:space="preserve"> PERIODES  : Novembre 2008 - Novembre 2010</v>
      </c>
      <c r="BY7" s="12"/>
      <c r="BZ7" s="13"/>
      <c r="CA7" s="6"/>
      <c r="CB7" s="6"/>
      <c r="CC7" s="6"/>
      <c r="CD7" s="5"/>
      <c r="CE7" s="5"/>
      <c r="CF7" s="5"/>
      <c r="CG7" s="5"/>
      <c r="CH7" s="5"/>
      <c r="CI7" s="5"/>
      <c r="CJ7" s="3"/>
      <c r="CK7" s="3"/>
      <c r="CL7" s="3"/>
      <c r="CM7" s="14" t="str">
        <f>A7</f>
        <v xml:space="preserve"> PERIODES  : Novembre 2008 - Novembre 2010</v>
      </c>
      <c r="CN7" s="12"/>
      <c r="CO7" s="13"/>
      <c r="CP7" s="6"/>
      <c r="CQ7" s="6"/>
      <c r="CR7" s="6"/>
      <c r="CS7" s="5"/>
      <c r="CT7" s="5"/>
      <c r="CU7" s="5"/>
      <c r="CV7" s="5"/>
      <c r="CW7" s="5"/>
      <c r="CX7" s="5"/>
      <c r="CY7" s="3"/>
      <c r="CZ7" s="3"/>
    </row>
    <row r="8" spans="1:104" ht="15.75" thickBot="1" x14ac:dyDescent="0.3">
      <c r="A8" s="15"/>
      <c r="B8" s="5"/>
      <c r="C8" s="5"/>
      <c r="D8" s="6"/>
      <c r="E8" s="6"/>
      <c r="F8" s="6"/>
      <c r="G8" s="5"/>
      <c r="H8" s="5"/>
      <c r="I8" s="5"/>
      <c r="J8" s="5"/>
      <c r="K8" s="5"/>
      <c r="L8" s="5"/>
      <c r="M8" s="16"/>
      <c r="N8" s="16"/>
      <c r="O8" s="3"/>
      <c r="P8" s="15"/>
      <c r="Q8" s="5"/>
      <c r="R8" s="5"/>
      <c r="S8" s="6"/>
      <c r="T8" s="6"/>
      <c r="U8" s="6"/>
      <c r="V8" s="5"/>
      <c r="W8" s="5"/>
      <c r="X8" s="5"/>
      <c r="Y8" s="5"/>
      <c r="Z8" s="5"/>
      <c r="AA8" s="5"/>
      <c r="AB8" s="16"/>
      <c r="AC8" s="16"/>
      <c r="AD8" s="3"/>
      <c r="AE8" s="15"/>
      <c r="AF8" s="5"/>
      <c r="AG8" s="5"/>
      <c r="AH8" s="6"/>
      <c r="AI8" s="6"/>
      <c r="AJ8" s="6"/>
      <c r="AK8" s="5"/>
      <c r="AL8" s="5"/>
      <c r="AM8" s="5"/>
      <c r="AN8" s="5"/>
      <c r="AO8" s="5"/>
      <c r="AP8" s="5"/>
      <c r="AQ8" s="16"/>
      <c r="AR8" s="16"/>
      <c r="AS8" s="3"/>
      <c r="AT8" s="15"/>
      <c r="AU8" s="5"/>
      <c r="AV8" s="5"/>
      <c r="AW8" s="6"/>
      <c r="AX8" s="6"/>
      <c r="AY8" s="6"/>
      <c r="AZ8" s="5"/>
      <c r="BA8" s="5"/>
      <c r="BB8" s="5"/>
      <c r="BC8" s="5"/>
      <c r="BD8" s="5"/>
      <c r="BE8" s="5"/>
      <c r="BF8" s="17"/>
      <c r="BG8" s="17"/>
      <c r="BH8" s="3"/>
      <c r="BI8" s="15"/>
      <c r="BJ8" s="5"/>
      <c r="BK8" s="5"/>
      <c r="BL8" s="6"/>
      <c r="BM8" s="6"/>
      <c r="BN8" s="6"/>
      <c r="BO8" s="5"/>
      <c r="BP8" s="5"/>
      <c r="BQ8" s="5"/>
      <c r="BR8" s="5"/>
      <c r="BS8" s="5"/>
      <c r="BT8" s="5"/>
      <c r="BU8" s="17"/>
      <c r="BV8" s="17"/>
      <c r="BW8" s="3"/>
      <c r="BX8" s="15"/>
      <c r="BY8" s="5"/>
      <c r="BZ8" s="5"/>
      <c r="CA8" s="6"/>
      <c r="CB8" s="6"/>
      <c r="CC8" s="6"/>
      <c r="CD8" s="5"/>
      <c r="CE8" s="5"/>
      <c r="CF8" s="5"/>
      <c r="CG8" s="5"/>
      <c r="CH8" s="5"/>
      <c r="CI8" s="5"/>
      <c r="CJ8" s="17"/>
      <c r="CK8" s="16"/>
      <c r="CL8" s="3"/>
      <c r="CM8" s="15"/>
      <c r="CN8" s="5"/>
      <c r="CO8" s="5"/>
      <c r="CP8" s="6"/>
      <c r="CQ8" s="6"/>
      <c r="CR8" s="6"/>
      <c r="CS8" s="5"/>
      <c r="CT8" s="5"/>
      <c r="CU8" s="5"/>
      <c r="CV8" s="5"/>
      <c r="CW8" s="5"/>
      <c r="CX8" s="5"/>
      <c r="CY8" s="17"/>
      <c r="CZ8" s="17"/>
    </row>
    <row r="9" spans="1:104" ht="15.75" thickTop="1" x14ac:dyDescent="0.25">
      <c r="A9" s="18"/>
      <c r="B9" s="19"/>
      <c r="C9" s="20"/>
      <c r="D9" s="20"/>
      <c r="E9" s="20"/>
      <c r="F9" s="20"/>
      <c r="G9" s="20"/>
      <c r="H9" s="20"/>
      <c r="I9" s="21"/>
      <c r="J9" s="22"/>
      <c r="K9" s="22"/>
      <c r="L9" s="22"/>
      <c r="M9" s="23"/>
      <c r="N9" s="24"/>
      <c r="O9" s="3"/>
      <c r="P9" s="18"/>
      <c r="Q9" s="19"/>
      <c r="R9" s="20"/>
      <c r="S9" s="20"/>
      <c r="T9" s="20"/>
      <c r="U9" s="20"/>
      <c r="V9" s="20"/>
      <c r="W9" s="20"/>
      <c r="X9" s="21"/>
      <c r="Y9" s="22"/>
      <c r="Z9" s="22"/>
      <c r="AA9" s="22"/>
      <c r="AB9" s="23"/>
      <c r="AC9" s="24"/>
      <c r="AD9" s="3"/>
      <c r="AE9" s="18"/>
      <c r="AF9" s="19"/>
      <c r="AG9" s="20"/>
      <c r="AH9" s="20"/>
      <c r="AI9" s="20"/>
      <c r="AJ9" s="20"/>
      <c r="AK9" s="20"/>
      <c r="AL9" s="20"/>
      <c r="AM9" s="21"/>
      <c r="AN9" s="22"/>
      <c r="AO9" s="22"/>
      <c r="AP9" s="22"/>
      <c r="AQ9" s="23"/>
      <c r="AR9" s="24"/>
      <c r="AS9" s="3"/>
      <c r="AT9" s="25"/>
      <c r="AU9" s="26"/>
      <c r="AV9" s="27"/>
      <c r="AW9" s="27"/>
      <c r="AX9" s="27"/>
      <c r="AY9" s="27"/>
      <c r="AZ9" s="27"/>
      <c r="BA9" s="27"/>
      <c r="BB9" s="28"/>
      <c r="BC9" s="29"/>
      <c r="BD9" s="29"/>
      <c r="BE9" s="29"/>
      <c r="BF9" s="30"/>
      <c r="BG9" s="31"/>
      <c r="BH9" s="3"/>
      <c r="BI9" s="25"/>
      <c r="BJ9" s="26"/>
      <c r="BK9" s="27"/>
      <c r="BL9" s="27"/>
      <c r="BM9" s="27"/>
      <c r="BN9" s="27"/>
      <c r="BO9" s="27"/>
      <c r="BP9" s="27"/>
      <c r="BQ9" s="28"/>
      <c r="BR9" s="29"/>
      <c r="BS9" s="29"/>
      <c r="BT9" s="29"/>
      <c r="BU9" s="30"/>
      <c r="BV9" s="31"/>
      <c r="BW9" s="3"/>
      <c r="BX9" s="25"/>
      <c r="BY9" s="26"/>
      <c r="BZ9" s="27"/>
      <c r="CA9" s="27"/>
      <c r="CB9" s="27"/>
      <c r="CC9" s="27"/>
      <c r="CD9" s="27"/>
      <c r="CE9" s="27"/>
      <c r="CF9" s="28"/>
      <c r="CG9" s="29"/>
      <c r="CH9" s="29"/>
      <c r="CI9" s="29"/>
      <c r="CJ9" s="32"/>
      <c r="CK9" s="33"/>
      <c r="CL9" s="3"/>
      <c r="CM9" s="25"/>
      <c r="CN9" s="26"/>
      <c r="CO9" s="27"/>
      <c r="CP9" s="27"/>
      <c r="CQ9" s="27"/>
      <c r="CR9" s="27"/>
      <c r="CS9" s="27"/>
      <c r="CT9" s="27"/>
      <c r="CU9" s="28"/>
      <c r="CV9" s="29"/>
      <c r="CW9" s="29"/>
      <c r="CX9" s="29"/>
      <c r="CY9" s="30"/>
      <c r="CZ9" s="34"/>
    </row>
    <row r="10" spans="1:104" x14ac:dyDescent="0.25">
      <c r="A10" s="35"/>
      <c r="B10" s="36" t="s">
        <v>17</v>
      </c>
      <c r="C10" s="37"/>
      <c r="D10" s="37"/>
      <c r="E10" s="37"/>
      <c r="F10" s="37"/>
      <c r="G10" s="37"/>
      <c r="H10" s="37"/>
      <c r="I10" s="38"/>
      <c r="J10" s="37" t="s">
        <v>18</v>
      </c>
      <c r="K10" s="37"/>
      <c r="L10" s="37"/>
      <c r="M10" s="8"/>
      <c r="N10" s="39" t="s">
        <v>19</v>
      </c>
      <c r="O10" s="3"/>
      <c r="P10" s="35"/>
      <c r="Q10" s="36" t="s">
        <v>17</v>
      </c>
      <c r="R10" s="37"/>
      <c r="S10" s="37"/>
      <c r="T10" s="37"/>
      <c r="U10" s="37"/>
      <c r="V10" s="37"/>
      <c r="W10" s="37"/>
      <c r="X10" s="38"/>
      <c r="Y10" s="37" t="s">
        <v>18</v>
      </c>
      <c r="Z10" s="37"/>
      <c r="AA10" s="37"/>
      <c r="AB10" s="8"/>
      <c r="AC10" s="39" t="s">
        <v>19</v>
      </c>
      <c r="AD10" s="3"/>
      <c r="AE10" s="35"/>
      <c r="AF10" s="36" t="s">
        <v>17</v>
      </c>
      <c r="AG10" s="37"/>
      <c r="AH10" s="37"/>
      <c r="AI10" s="37"/>
      <c r="AJ10" s="37"/>
      <c r="AK10" s="37"/>
      <c r="AL10" s="37"/>
      <c r="AM10" s="38"/>
      <c r="AN10" s="37" t="s">
        <v>18</v>
      </c>
      <c r="AO10" s="37"/>
      <c r="AP10" s="37"/>
      <c r="AQ10" s="8"/>
      <c r="AR10" s="39" t="s">
        <v>19</v>
      </c>
      <c r="AS10" s="3"/>
      <c r="AT10" s="40"/>
      <c r="AU10" s="36" t="s">
        <v>17</v>
      </c>
      <c r="AV10" s="37"/>
      <c r="AW10" s="37"/>
      <c r="AX10" s="37"/>
      <c r="AY10" s="37"/>
      <c r="AZ10" s="37"/>
      <c r="BA10" s="37"/>
      <c r="BB10" s="38"/>
      <c r="BC10" s="37" t="s">
        <v>18</v>
      </c>
      <c r="BD10" s="37"/>
      <c r="BE10" s="37"/>
      <c r="BF10" s="41"/>
      <c r="BG10" s="42" t="s">
        <v>19</v>
      </c>
      <c r="BH10" s="3"/>
      <c r="BI10" s="40"/>
      <c r="BJ10" s="36" t="s">
        <v>17</v>
      </c>
      <c r="BK10" s="37"/>
      <c r="BL10" s="37"/>
      <c r="BM10" s="37"/>
      <c r="BN10" s="37"/>
      <c r="BO10" s="37"/>
      <c r="BP10" s="37"/>
      <c r="BQ10" s="38"/>
      <c r="BR10" s="37" t="s">
        <v>18</v>
      </c>
      <c r="BS10" s="37"/>
      <c r="BT10" s="37"/>
      <c r="BU10" s="41"/>
      <c r="BV10" s="42" t="s">
        <v>19</v>
      </c>
      <c r="BW10" s="3"/>
      <c r="BX10" s="40"/>
      <c r="BY10" s="36" t="s">
        <v>17</v>
      </c>
      <c r="BZ10" s="37"/>
      <c r="CA10" s="37"/>
      <c r="CB10" s="37"/>
      <c r="CC10" s="37"/>
      <c r="CD10" s="37"/>
      <c r="CE10" s="37"/>
      <c r="CF10" s="38"/>
      <c r="CG10" s="37" t="s">
        <v>18</v>
      </c>
      <c r="CH10" s="37"/>
      <c r="CI10" s="37"/>
      <c r="CJ10" s="8"/>
      <c r="CK10" s="43" t="s">
        <v>19</v>
      </c>
      <c r="CL10" s="3"/>
      <c r="CM10" s="40"/>
      <c r="CN10" s="36" t="s">
        <v>17</v>
      </c>
      <c r="CO10" s="37"/>
      <c r="CP10" s="37"/>
      <c r="CQ10" s="37"/>
      <c r="CR10" s="37"/>
      <c r="CS10" s="37"/>
      <c r="CT10" s="37"/>
      <c r="CU10" s="38"/>
      <c r="CV10" s="37" t="s">
        <v>18</v>
      </c>
      <c r="CW10" s="37"/>
      <c r="CX10" s="37"/>
      <c r="CY10" s="41"/>
      <c r="CZ10" s="42" t="s">
        <v>19</v>
      </c>
    </row>
    <row r="11" spans="1:104" x14ac:dyDescent="0.25">
      <c r="A11" s="35"/>
      <c r="B11" s="44"/>
      <c r="C11" s="37"/>
      <c r="D11" s="37"/>
      <c r="E11" s="37"/>
      <c r="F11" s="45"/>
      <c r="G11" s="8"/>
      <c r="H11" s="45"/>
      <c r="I11" s="46"/>
      <c r="J11" s="47" t="s">
        <v>20</v>
      </c>
      <c r="K11" s="47"/>
      <c r="L11" s="47"/>
      <c r="M11" s="48"/>
      <c r="N11" s="39" t="s">
        <v>21</v>
      </c>
      <c r="O11" s="3"/>
      <c r="P11" s="35"/>
      <c r="Q11" s="44"/>
      <c r="R11" s="37"/>
      <c r="S11" s="37"/>
      <c r="T11" s="37"/>
      <c r="U11" s="45"/>
      <c r="V11" s="8"/>
      <c r="W11" s="45"/>
      <c r="X11" s="46"/>
      <c r="Y11" s="47" t="s">
        <v>20</v>
      </c>
      <c r="Z11" s="47"/>
      <c r="AA11" s="47"/>
      <c r="AB11" s="48"/>
      <c r="AC11" s="39" t="s">
        <v>21</v>
      </c>
      <c r="AD11" s="3"/>
      <c r="AE11" s="35"/>
      <c r="AF11" s="44"/>
      <c r="AG11" s="37"/>
      <c r="AH11" s="37"/>
      <c r="AI11" s="37"/>
      <c r="AJ11" s="45"/>
      <c r="AK11" s="8"/>
      <c r="AL11" s="45"/>
      <c r="AM11" s="46"/>
      <c r="AN11" s="47" t="s">
        <v>20</v>
      </c>
      <c r="AO11" s="47"/>
      <c r="AP11" s="47"/>
      <c r="AQ11" s="48"/>
      <c r="AR11" s="39" t="s">
        <v>21</v>
      </c>
      <c r="AS11" s="3"/>
      <c r="AT11" s="40"/>
      <c r="AU11" s="44"/>
      <c r="AV11" s="37"/>
      <c r="AW11" s="37"/>
      <c r="AX11" s="37"/>
      <c r="AY11" s="45"/>
      <c r="AZ11" s="8"/>
      <c r="BA11" s="45"/>
      <c r="BB11" s="46"/>
      <c r="BC11" s="47" t="s">
        <v>20</v>
      </c>
      <c r="BD11" s="47"/>
      <c r="BE11" s="47"/>
      <c r="BF11" s="49"/>
      <c r="BG11" s="42" t="s">
        <v>21</v>
      </c>
      <c r="BH11" s="3"/>
      <c r="BI11" s="40"/>
      <c r="BJ11" s="44"/>
      <c r="BK11" s="37"/>
      <c r="BL11" s="37"/>
      <c r="BM11" s="37"/>
      <c r="BN11" s="45"/>
      <c r="BO11" s="8"/>
      <c r="BP11" s="45"/>
      <c r="BQ11" s="46"/>
      <c r="BR11" s="47" t="s">
        <v>20</v>
      </c>
      <c r="BS11" s="47"/>
      <c r="BT11" s="47"/>
      <c r="BU11" s="49"/>
      <c r="BV11" s="42" t="s">
        <v>21</v>
      </c>
      <c r="BW11" s="3"/>
      <c r="BX11" s="40"/>
      <c r="BY11" s="44"/>
      <c r="BZ11" s="37"/>
      <c r="CA11" s="37"/>
      <c r="CB11" s="37"/>
      <c r="CC11" s="45"/>
      <c r="CD11" s="8"/>
      <c r="CE11" s="45"/>
      <c r="CF11" s="46"/>
      <c r="CG11" s="47" t="s">
        <v>20</v>
      </c>
      <c r="CH11" s="47"/>
      <c r="CI11" s="47"/>
      <c r="CJ11" s="48"/>
      <c r="CK11" s="43" t="s">
        <v>21</v>
      </c>
      <c r="CL11" s="3"/>
      <c r="CM11" s="40"/>
      <c r="CN11" s="44"/>
      <c r="CO11" s="37"/>
      <c r="CP11" s="37"/>
      <c r="CQ11" s="37"/>
      <c r="CR11" s="45"/>
      <c r="CS11" s="8"/>
      <c r="CT11" s="45"/>
      <c r="CU11" s="46"/>
      <c r="CV11" s="47" t="s">
        <v>20</v>
      </c>
      <c r="CW11" s="47"/>
      <c r="CX11" s="47"/>
      <c r="CY11" s="49"/>
      <c r="CZ11" s="42" t="s">
        <v>21</v>
      </c>
    </row>
    <row r="12" spans="1:104" x14ac:dyDescent="0.25">
      <c r="A12" s="50"/>
      <c r="B12" s="51"/>
      <c r="C12" s="52"/>
      <c r="D12" s="53"/>
      <c r="E12" s="53"/>
      <c r="F12" s="53"/>
      <c r="G12" s="54"/>
      <c r="H12" s="55"/>
      <c r="I12" s="56"/>
      <c r="J12" s="56"/>
      <c r="K12" s="56"/>
      <c r="L12" s="56"/>
      <c r="M12" s="57"/>
      <c r="N12" s="39" t="s">
        <v>22</v>
      </c>
      <c r="O12" s="3"/>
      <c r="P12" s="50"/>
      <c r="Q12" s="51"/>
      <c r="R12" s="52"/>
      <c r="S12" s="53"/>
      <c r="T12" s="53"/>
      <c r="U12" s="53"/>
      <c r="V12" s="54"/>
      <c r="W12" s="55"/>
      <c r="X12" s="56"/>
      <c r="Y12" s="56"/>
      <c r="Z12" s="56"/>
      <c r="AA12" s="56"/>
      <c r="AB12" s="57"/>
      <c r="AC12" s="39" t="s">
        <v>22</v>
      </c>
      <c r="AD12" s="3"/>
      <c r="AE12" s="50"/>
      <c r="AF12" s="51"/>
      <c r="AG12" s="52"/>
      <c r="AH12" s="53"/>
      <c r="AI12" s="53"/>
      <c r="AJ12" s="53"/>
      <c r="AK12" s="54"/>
      <c r="AL12" s="55"/>
      <c r="AM12" s="56"/>
      <c r="AN12" s="56"/>
      <c r="AO12" s="56"/>
      <c r="AP12" s="56"/>
      <c r="AQ12" s="57"/>
      <c r="AR12" s="39" t="s">
        <v>22</v>
      </c>
      <c r="AS12" s="3"/>
      <c r="AT12" s="58"/>
      <c r="AU12" s="51"/>
      <c r="AV12" s="52"/>
      <c r="AW12" s="53"/>
      <c r="AX12" s="53"/>
      <c r="AY12" s="53"/>
      <c r="AZ12" s="54"/>
      <c r="BA12" s="55"/>
      <c r="BB12" s="56"/>
      <c r="BC12" s="56"/>
      <c r="BD12" s="56"/>
      <c r="BE12" s="56"/>
      <c r="BF12" s="59"/>
      <c r="BG12" s="42" t="s">
        <v>22</v>
      </c>
      <c r="BH12" s="3"/>
      <c r="BI12" s="58"/>
      <c r="BJ12" s="51"/>
      <c r="BK12" s="52"/>
      <c r="BL12" s="53"/>
      <c r="BM12" s="53"/>
      <c r="BN12" s="53"/>
      <c r="BO12" s="54"/>
      <c r="BP12" s="55"/>
      <c r="BQ12" s="56"/>
      <c r="BR12" s="56"/>
      <c r="BS12" s="56"/>
      <c r="BT12" s="56"/>
      <c r="BU12" s="59"/>
      <c r="BV12" s="42" t="s">
        <v>22</v>
      </c>
      <c r="BW12" s="3"/>
      <c r="BX12" s="58"/>
      <c r="BY12" s="51"/>
      <c r="BZ12" s="52"/>
      <c r="CA12" s="53"/>
      <c r="CB12" s="53"/>
      <c r="CC12" s="53"/>
      <c r="CD12" s="54"/>
      <c r="CE12" s="55"/>
      <c r="CF12" s="56"/>
      <c r="CG12" s="56"/>
      <c r="CH12" s="56"/>
      <c r="CI12" s="56"/>
      <c r="CJ12" s="57"/>
      <c r="CK12" s="43" t="s">
        <v>22</v>
      </c>
      <c r="CL12" s="3"/>
      <c r="CM12" s="58"/>
      <c r="CN12" s="51"/>
      <c r="CO12" s="52"/>
      <c r="CP12" s="53"/>
      <c r="CQ12" s="53"/>
      <c r="CR12" s="53"/>
      <c r="CS12" s="54"/>
      <c r="CT12" s="55"/>
      <c r="CU12" s="56"/>
      <c r="CV12" s="56"/>
      <c r="CW12" s="56"/>
      <c r="CX12" s="56"/>
      <c r="CY12" s="59"/>
      <c r="CZ12" s="42" t="s">
        <v>22</v>
      </c>
    </row>
    <row r="13" spans="1:104" x14ac:dyDescent="0.25">
      <c r="A13" s="50"/>
      <c r="B13" s="60" t="s">
        <v>23</v>
      </c>
      <c r="C13" s="61"/>
      <c r="D13" s="61"/>
      <c r="E13" s="61"/>
      <c r="F13" s="61"/>
      <c r="G13" s="62"/>
      <c r="H13" s="38" t="s">
        <v>24</v>
      </c>
      <c r="I13" s="56" t="s">
        <v>25</v>
      </c>
      <c r="J13" s="63"/>
      <c r="K13" s="63"/>
      <c r="L13" s="63"/>
      <c r="M13" s="64"/>
      <c r="N13" s="65" t="s">
        <v>26</v>
      </c>
      <c r="O13" s="3"/>
      <c r="P13" s="50"/>
      <c r="Q13" s="66"/>
      <c r="R13" s="64"/>
      <c r="S13" s="67" t="s">
        <v>23</v>
      </c>
      <c r="T13" s="67"/>
      <c r="U13" s="67"/>
      <c r="V13" s="56"/>
      <c r="W13" s="38"/>
      <c r="X13" s="56" t="s">
        <v>25</v>
      </c>
      <c r="Y13" s="63"/>
      <c r="Z13" s="63"/>
      <c r="AA13" s="63"/>
      <c r="AB13" s="64"/>
      <c r="AC13" s="65" t="s">
        <v>26</v>
      </c>
      <c r="AD13" s="3"/>
      <c r="AE13" s="50"/>
      <c r="AF13" s="66"/>
      <c r="AG13" s="64"/>
      <c r="AH13" s="67" t="s">
        <v>23</v>
      </c>
      <c r="AI13" s="67"/>
      <c r="AJ13" s="67"/>
      <c r="AK13" s="56"/>
      <c r="AL13" s="38"/>
      <c r="AM13" s="56" t="s">
        <v>25</v>
      </c>
      <c r="AN13" s="63"/>
      <c r="AO13" s="63"/>
      <c r="AP13" s="63"/>
      <c r="AQ13" s="64"/>
      <c r="AR13" s="65" t="s">
        <v>26</v>
      </c>
      <c r="AS13" s="3"/>
      <c r="AT13" s="58"/>
      <c r="AU13" s="66"/>
      <c r="AV13" s="64"/>
      <c r="AW13" s="67" t="s">
        <v>23</v>
      </c>
      <c r="AX13" s="67"/>
      <c r="AY13" s="67"/>
      <c r="AZ13" s="56"/>
      <c r="BA13" s="38"/>
      <c r="BB13" s="56" t="s">
        <v>25</v>
      </c>
      <c r="BC13" s="63"/>
      <c r="BD13" s="63"/>
      <c r="BE13" s="63"/>
      <c r="BF13" s="56"/>
      <c r="BG13" s="68" t="s">
        <v>26</v>
      </c>
      <c r="BH13" s="3"/>
      <c r="BI13" s="58"/>
      <c r="BJ13" s="66"/>
      <c r="BK13" s="64"/>
      <c r="BL13" s="67" t="s">
        <v>23</v>
      </c>
      <c r="BM13" s="67"/>
      <c r="BN13" s="67"/>
      <c r="BO13" s="56"/>
      <c r="BP13" s="38"/>
      <c r="BQ13" s="56" t="s">
        <v>25</v>
      </c>
      <c r="BR13" s="63"/>
      <c r="BS13" s="63"/>
      <c r="BT13" s="63"/>
      <c r="BU13" s="56"/>
      <c r="BV13" s="68" t="s">
        <v>26</v>
      </c>
      <c r="BW13" s="3"/>
      <c r="BX13" s="58"/>
      <c r="BY13" s="66"/>
      <c r="BZ13" s="64"/>
      <c r="CA13" s="67" t="s">
        <v>23</v>
      </c>
      <c r="CB13" s="67"/>
      <c r="CC13" s="67"/>
      <c r="CD13" s="56"/>
      <c r="CE13" s="38"/>
      <c r="CF13" s="56" t="s">
        <v>25</v>
      </c>
      <c r="CG13" s="63"/>
      <c r="CH13" s="63"/>
      <c r="CI13" s="63"/>
      <c r="CJ13" s="64"/>
      <c r="CK13" s="69" t="s">
        <v>26</v>
      </c>
      <c r="CL13" s="3"/>
      <c r="CM13" s="58"/>
      <c r="CN13" s="66"/>
      <c r="CO13" s="64"/>
      <c r="CP13" s="64" t="s">
        <v>23</v>
      </c>
      <c r="CQ13" s="67"/>
      <c r="CR13" s="67"/>
      <c r="CS13" s="56"/>
      <c r="CT13" s="38"/>
      <c r="CU13" s="56" t="s">
        <v>25</v>
      </c>
      <c r="CV13" s="63"/>
      <c r="CW13" s="63"/>
      <c r="CX13" s="63"/>
      <c r="CY13" s="70"/>
      <c r="CZ13" s="71" t="s">
        <v>27</v>
      </c>
    </row>
    <row r="14" spans="1:104" x14ac:dyDescent="0.25">
      <c r="A14" s="50" t="s">
        <v>28</v>
      </c>
      <c r="B14" s="72"/>
      <c r="C14" s="73"/>
      <c r="D14" s="74"/>
      <c r="E14" s="74"/>
      <c r="F14" s="73"/>
      <c r="G14" s="75"/>
      <c r="H14" s="38"/>
      <c r="I14" s="56" t="s">
        <v>29</v>
      </c>
      <c r="J14" s="56"/>
      <c r="K14" s="56"/>
      <c r="L14" s="56"/>
      <c r="M14" s="76"/>
      <c r="N14" s="65" t="s">
        <v>30</v>
      </c>
      <c r="O14" s="3"/>
      <c r="P14" s="50" t="s">
        <v>28</v>
      </c>
      <c r="Q14" s="72"/>
      <c r="R14" s="73"/>
      <c r="S14" s="74"/>
      <c r="T14" s="74"/>
      <c r="U14" s="73"/>
      <c r="V14" s="75"/>
      <c r="W14" s="38" t="s">
        <v>24</v>
      </c>
      <c r="X14" s="56" t="s">
        <v>29</v>
      </c>
      <c r="Y14" s="56"/>
      <c r="Z14" s="56"/>
      <c r="AA14" s="56"/>
      <c r="AB14" s="76"/>
      <c r="AC14" s="65" t="s">
        <v>30</v>
      </c>
      <c r="AD14" s="3"/>
      <c r="AE14" s="50" t="s">
        <v>28</v>
      </c>
      <c r="AF14" s="72"/>
      <c r="AG14" s="73"/>
      <c r="AH14" s="74"/>
      <c r="AI14" s="74"/>
      <c r="AJ14" s="73"/>
      <c r="AK14" s="75"/>
      <c r="AL14" s="38" t="s">
        <v>24</v>
      </c>
      <c r="AM14" s="56" t="s">
        <v>29</v>
      </c>
      <c r="AN14" s="56"/>
      <c r="AO14" s="56"/>
      <c r="AP14" s="56"/>
      <c r="AQ14" s="76"/>
      <c r="AR14" s="65" t="s">
        <v>30</v>
      </c>
      <c r="AS14" s="3"/>
      <c r="AT14" s="58" t="s">
        <v>28</v>
      </c>
      <c r="AU14" s="72"/>
      <c r="AV14" s="73"/>
      <c r="AW14" s="74"/>
      <c r="AX14" s="74"/>
      <c r="AY14" s="73"/>
      <c r="AZ14" s="75"/>
      <c r="BA14" s="38" t="s">
        <v>24</v>
      </c>
      <c r="BB14" s="56" t="s">
        <v>29</v>
      </c>
      <c r="BC14" s="56"/>
      <c r="BD14" s="56"/>
      <c r="BE14" s="56"/>
      <c r="BF14" s="77"/>
      <c r="BG14" s="68" t="s">
        <v>30</v>
      </c>
      <c r="BH14" s="3"/>
      <c r="BI14" s="58" t="s">
        <v>28</v>
      </c>
      <c r="BJ14" s="64"/>
      <c r="BK14" s="73"/>
      <c r="BL14" s="74"/>
      <c r="BM14" s="74"/>
      <c r="BN14" s="73"/>
      <c r="BO14" s="75"/>
      <c r="BP14" s="38" t="s">
        <v>24</v>
      </c>
      <c r="BQ14" s="56" t="s">
        <v>29</v>
      </c>
      <c r="BR14" s="56"/>
      <c r="BS14" s="56"/>
      <c r="BT14" s="56"/>
      <c r="BU14" s="77"/>
      <c r="BV14" s="68" t="s">
        <v>30</v>
      </c>
      <c r="BW14" s="3"/>
      <c r="BX14" s="58" t="s">
        <v>28</v>
      </c>
      <c r="BY14" s="72"/>
      <c r="BZ14" s="73"/>
      <c r="CA14" s="74"/>
      <c r="CB14" s="74"/>
      <c r="CC14" s="73"/>
      <c r="CD14" s="75"/>
      <c r="CE14" s="38" t="s">
        <v>24</v>
      </c>
      <c r="CF14" s="56" t="s">
        <v>29</v>
      </c>
      <c r="CG14" s="56"/>
      <c r="CH14" s="56"/>
      <c r="CI14" s="56"/>
      <c r="CJ14" s="76"/>
      <c r="CK14" s="69" t="s">
        <v>30</v>
      </c>
      <c r="CL14" s="3"/>
      <c r="CM14" s="58" t="s">
        <v>28</v>
      </c>
      <c r="CN14" s="72"/>
      <c r="CO14" s="73"/>
      <c r="CP14" s="74"/>
      <c r="CQ14" s="74"/>
      <c r="CR14" s="73"/>
      <c r="CS14" s="75"/>
      <c r="CT14" s="38" t="s">
        <v>24</v>
      </c>
      <c r="CU14" s="56" t="s">
        <v>29</v>
      </c>
      <c r="CV14" s="56"/>
      <c r="CW14" s="56"/>
      <c r="CX14" s="56"/>
      <c r="CY14" s="77"/>
      <c r="CZ14" s="78" t="s">
        <v>26</v>
      </c>
    </row>
    <row r="15" spans="1:104" x14ac:dyDescent="0.25">
      <c r="A15" s="50"/>
      <c r="B15" s="56" t="s">
        <v>31</v>
      </c>
      <c r="C15" s="56" t="s">
        <v>32</v>
      </c>
      <c r="D15" s="56" t="s">
        <v>33</v>
      </c>
      <c r="E15" s="56" t="s">
        <v>34</v>
      </c>
      <c r="F15" s="56" t="s">
        <v>35</v>
      </c>
      <c r="G15" s="56"/>
      <c r="H15" s="38"/>
      <c r="I15" s="56" t="s">
        <v>36</v>
      </c>
      <c r="J15" s="63" t="s">
        <v>37</v>
      </c>
      <c r="K15" s="63" t="s">
        <v>38</v>
      </c>
      <c r="L15" s="63" t="s">
        <v>39</v>
      </c>
      <c r="M15" s="64" t="s">
        <v>25</v>
      </c>
      <c r="N15" s="79"/>
      <c r="O15" s="3"/>
      <c r="P15" s="50"/>
      <c r="Q15" s="56" t="s">
        <v>31</v>
      </c>
      <c r="R15" s="56" t="s">
        <v>32</v>
      </c>
      <c r="S15" s="56" t="s">
        <v>33</v>
      </c>
      <c r="T15" s="56" t="s">
        <v>34</v>
      </c>
      <c r="U15" s="56" t="s">
        <v>35</v>
      </c>
      <c r="V15" s="56"/>
      <c r="W15" s="56"/>
      <c r="X15" s="56" t="s">
        <v>36</v>
      </c>
      <c r="Y15" s="63" t="s">
        <v>37</v>
      </c>
      <c r="Z15" s="63" t="s">
        <v>38</v>
      </c>
      <c r="AA15" s="63" t="s">
        <v>39</v>
      </c>
      <c r="AB15" s="64" t="s">
        <v>25</v>
      </c>
      <c r="AC15" s="79"/>
      <c r="AD15" s="3"/>
      <c r="AE15" s="50"/>
      <c r="AF15" s="56" t="s">
        <v>31</v>
      </c>
      <c r="AG15" s="56" t="s">
        <v>32</v>
      </c>
      <c r="AH15" s="56" t="s">
        <v>33</v>
      </c>
      <c r="AI15" s="56" t="s">
        <v>34</v>
      </c>
      <c r="AJ15" s="56" t="s">
        <v>35</v>
      </c>
      <c r="AK15" s="56"/>
      <c r="AL15" s="56"/>
      <c r="AM15" s="56" t="s">
        <v>36</v>
      </c>
      <c r="AN15" s="63" t="s">
        <v>37</v>
      </c>
      <c r="AO15" s="63" t="s">
        <v>38</v>
      </c>
      <c r="AP15" s="63" t="s">
        <v>39</v>
      </c>
      <c r="AQ15" s="64" t="s">
        <v>25</v>
      </c>
      <c r="AR15" s="79"/>
      <c r="AS15" s="3"/>
      <c r="AT15" s="58"/>
      <c r="AU15" s="56" t="s">
        <v>31</v>
      </c>
      <c r="AV15" s="56" t="s">
        <v>32</v>
      </c>
      <c r="AW15" s="56" t="s">
        <v>33</v>
      </c>
      <c r="AX15" s="56" t="s">
        <v>34</v>
      </c>
      <c r="AY15" s="56" t="s">
        <v>35</v>
      </c>
      <c r="AZ15" s="56"/>
      <c r="BA15" s="56"/>
      <c r="BB15" s="56" t="s">
        <v>36</v>
      </c>
      <c r="BC15" s="63" t="s">
        <v>37</v>
      </c>
      <c r="BD15" s="63" t="s">
        <v>38</v>
      </c>
      <c r="BE15" s="63" t="s">
        <v>39</v>
      </c>
      <c r="BF15" s="56" t="s">
        <v>25</v>
      </c>
      <c r="BG15" s="80"/>
      <c r="BH15" s="3"/>
      <c r="BI15" s="81"/>
      <c r="BJ15" s="82" t="s">
        <v>31</v>
      </c>
      <c r="BK15" s="56" t="s">
        <v>32</v>
      </c>
      <c r="BL15" s="56" t="s">
        <v>33</v>
      </c>
      <c r="BM15" s="56" t="s">
        <v>34</v>
      </c>
      <c r="BN15" s="56" t="s">
        <v>35</v>
      </c>
      <c r="BO15" s="56"/>
      <c r="BP15" s="56"/>
      <c r="BQ15" s="56" t="s">
        <v>36</v>
      </c>
      <c r="BR15" s="63" t="s">
        <v>37</v>
      </c>
      <c r="BS15" s="63" t="s">
        <v>38</v>
      </c>
      <c r="BT15" s="63" t="s">
        <v>39</v>
      </c>
      <c r="BU15" s="56" t="s">
        <v>25</v>
      </c>
      <c r="BV15" s="80"/>
      <c r="BW15" s="3"/>
      <c r="BX15" s="58"/>
      <c r="BY15" s="56" t="s">
        <v>31</v>
      </c>
      <c r="BZ15" s="56" t="s">
        <v>32</v>
      </c>
      <c r="CA15" s="56" t="s">
        <v>33</v>
      </c>
      <c r="CB15" s="56" t="s">
        <v>34</v>
      </c>
      <c r="CC15" s="56" t="s">
        <v>35</v>
      </c>
      <c r="CD15" s="56"/>
      <c r="CE15" s="56"/>
      <c r="CF15" s="56" t="s">
        <v>36</v>
      </c>
      <c r="CG15" s="63" t="s">
        <v>37</v>
      </c>
      <c r="CH15" s="63" t="s">
        <v>38</v>
      </c>
      <c r="CI15" s="63" t="s">
        <v>39</v>
      </c>
      <c r="CJ15" s="64" t="s">
        <v>25</v>
      </c>
      <c r="CK15" s="83"/>
      <c r="CL15" s="3"/>
      <c r="CM15" s="58"/>
      <c r="CN15" s="56" t="s">
        <v>31</v>
      </c>
      <c r="CO15" s="56" t="s">
        <v>32</v>
      </c>
      <c r="CP15" s="56" t="s">
        <v>33</v>
      </c>
      <c r="CQ15" s="56" t="s">
        <v>34</v>
      </c>
      <c r="CR15" s="56" t="s">
        <v>35</v>
      </c>
      <c r="CS15" s="56"/>
      <c r="CT15" s="56"/>
      <c r="CU15" s="56" t="s">
        <v>36</v>
      </c>
      <c r="CV15" s="63" t="s">
        <v>37</v>
      </c>
      <c r="CW15" s="63" t="s">
        <v>38</v>
      </c>
      <c r="CX15" s="63" t="s">
        <v>39</v>
      </c>
      <c r="CY15" s="70" t="s">
        <v>25</v>
      </c>
      <c r="CZ15" s="78" t="s">
        <v>30</v>
      </c>
    </row>
    <row r="16" spans="1:104" x14ac:dyDescent="0.25">
      <c r="A16" s="50"/>
      <c r="B16" s="56" t="s">
        <v>40</v>
      </c>
      <c r="C16" s="56" t="s">
        <v>41</v>
      </c>
      <c r="D16" s="56" t="s">
        <v>42</v>
      </c>
      <c r="E16" s="56" t="s">
        <v>43</v>
      </c>
      <c r="F16" s="56" t="s">
        <v>44</v>
      </c>
      <c r="G16" s="56" t="s">
        <v>25</v>
      </c>
      <c r="H16" s="56"/>
      <c r="I16" s="56" t="s">
        <v>45</v>
      </c>
      <c r="J16" s="63"/>
      <c r="K16" s="84"/>
      <c r="L16" s="85"/>
      <c r="M16" s="76"/>
      <c r="N16" s="79"/>
      <c r="O16" s="3"/>
      <c r="P16" s="50"/>
      <c r="Q16" s="56" t="s">
        <v>40</v>
      </c>
      <c r="R16" s="56" t="s">
        <v>46</v>
      </c>
      <c r="S16" s="56" t="s">
        <v>42</v>
      </c>
      <c r="T16" s="56" t="s">
        <v>43</v>
      </c>
      <c r="U16" s="56" t="s">
        <v>44</v>
      </c>
      <c r="V16" s="56" t="s">
        <v>25</v>
      </c>
      <c r="W16" s="56"/>
      <c r="X16" s="56" t="s">
        <v>45</v>
      </c>
      <c r="Y16" s="63"/>
      <c r="Z16" s="84"/>
      <c r="AA16" s="85"/>
      <c r="AB16" s="76"/>
      <c r="AC16" s="79"/>
      <c r="AD16" s="3"/>
      <c r="AE16" s="50"/>
      <c r="AF16" s="56" t="s">
        <v>40</v>
      </c>
      <c r="AG16" s="56" t="s">
        <v>41</v>
      </c>
      <c r="AH16" s="56" t="s">
        <v>42</v>
      </c>
      <c r="AI16" s="56" t="s">
        <v>43</v>
      </c>
      <c r="AJ16" s="56" t="s">
        <v>44</v>
      </c>
      <c r="AK16" s="56" t="s">
        <v>25</v>
      </c>
      <c r="AL16" s="56"/>
      <c r="AM16" s="56" t="s">
        <v>45</v>
      </c>
      <c r="AN16" s="63"/>
      <c r="AO16" s="84"/>
      <c r="AP16" s="85"/>
      <c r="AQ16" s="76"/>
      <c r="AR16" s="79"/>
      <c r="AS16" s="3"/>
      <c r="AT16" s="58"/>
      <c r="AU16" s="56" t="s">
        <v>40</v>
      </c>
      <c r="AV16" s="56" t="s">
        <v>41</v>
      </c>
      <c r="AW16" s="56" t="s">
        <v>42</v>
      </c>
      <c r="AX16" s="56" t="s">
        <v>43</v>
      </c>
      <c r="AY16" s="56" t="s">
        <v>44</v>
      </c>
      <c r="AZ16" s="56" t="s">
        <v>25</v>
      </c>
      <c r="BA16" s="56"/>
      <c r="BB16" s="56" t="s">
        <v>45</v>
      </c>
      <c r="BC16" s="63"/>
      <c r="BD16" s="84"/>
      <c r="BE16" s="85"/>
      <c r="BF16" s="77"/>
      <c r="BG16" s="80"/>
      <c r="BH16" s="3"/>
      <c r="BI16" s="81"/>
      <c r="BJ16" s="86" t="s">
        <v>40</v>
      </c>
      <c r="BK16" s="56" t="s">
        <v>41</v>
      </c>
      <c r="BL16" s="56" t="s">
        <v>42</v>
      </c>
      <c r="BM16" s="56" t="s">
        <v>43</v>
      </c>
      <c r="BN16" s="56" t="s">
        <v>44</v>
      </c>
      <c r="BO16" s="56" t="s">
        <v>25</v>
      </c>
      <c r="BP16" s="56"/>
      <c r="BQ16" s="56" t="s">
        <v>45</v>
      </c>
      <c r="BR16" s="63"/>
      <c r="BS16" s="84"/>
      <c r="BT16" s="85"/>
      <c r="BU16" s="77"/>
      <c r="BV16" s="80"/>
      <c r="BW16" s="3"/>
      <c r="BX16" s="58"/>
      <c r="BY16" s="56" t="s">
        <v>40</v>
      </c>
      <c r="BZ16" s="56" t="s">
        <v>47</v>
      </c>
      <c r="CA16" s="56" t="s">
        <v>42</v>
      </c>
      <c r="CB16" s="56" t="s">
        <v>43</v>
      </c>
      <c r="CC16" s="56" t="s">
        <v>44</v>
      </c>
      <c r="CD16" s="56" t="s">
        <v>25</v>
      </c>
      <c r="CE16" s="56"/>
      <c r="CF16" s="56" t="s">
        <v>45</v>
      </c>
      <c r="CG16" s="63"/>
      <c r="CH16" s="84"/>
      <c r="CI16" s="85"/>
      <c r="CJ16" s="76"/>
      <c r="CK16" s="83"/>
      <c r="CL16" s="3"/>
      <c r="CM16" s="58"/>
      <c r="CN16" s="56" t="s">
        <v>40</v>
      </c>
      <c r="CO16" s="56" t="s">
        <v>47</v>
      </c>
      <c r="CP16" s="56" t="s">
        <v>42</v>
      </c>
      <c r="CQ16" s="56" t="s">
        <v>43</v>
      </c>
      <c r="CR16" s="56" t="s">
        <v>44</v>
      </c>
      <c r="CS16" s="56" t="s">
        <v>25</v>
      </c>
      <c r="CT16" s="56"/>
      <c r="CU16" s="56" t="s">
        <v>45</v>
      </c>
      <c r="CV16" s="63"/>
      <c r="CW16" s="84"/>
      <c r="CX16" s="85"/>
      <c r="CY16" s="77"/>
      <c r="CZ16" s="77"/>
    </row>
    <row r="17" spans="1:104" x14ac:dyDescent="0.25">
      <c r="A17" s="87"/>
      <c r="B17" s="75" t="s">
        <v>48</v>
      </c>
      <c r="C17" s="75" t="s">
        <v>49</v>
      </c>
      <c r="D17" s="75" t="s">
        <v>50</v>
      </c>
      <c r="E17" s="75" t="s">
        <v>51</v>
      </c>
      <c r="F17" s="75" t="s">
        <v>52</v>
      </c>
      <c r="G17" s="75"/>
      <c r="H17" s="75"/>
      <c r="I17" s="75" t="s">
        <v>53</v>
      </c>
      <c r="J17" s="88"/>
      <c r="K17" s="88"/>
      <c r="L17" s="89"/>
      <c r="M17" s="90"/>
      <c r="N17" s="91"/>
      <c r="O17" s="3"/>
      <c r="P17" s="87"/>
      <c r="Q17" s="75" t="s">
        <v>48</v>
      </c>
      <c r="R17" s="75" t="s">
        <v>49</v>
      </c>
      <c r="S17" s="75" t="s">
        <v>50</v>
      </c>
      <c r="T17" s="75" t="s">
        <v>51</v>
      </c>
      <c r="U17" s="75" t="s">
        <v>52</v>
      </c>
      <c r="V17" s="75"/>
      <c r="W17" s="75"/>
      <c r="X17" s="75" t="s">
        <v>53</v>
      </c>
      <c r="Y17" s="88"/>
      <c r="Z17" s="88"/>
      <c r="AA17" s="89"/>
      <c r="AB17" s="90"/>
      <c r="AC17" s="91"/>
      <c r="AD17" s="3"/>
      <c r="AE17" s="87"/>
      <c r="AF17" s="75" t="s">
        <v>48</v>
      </c>
      <c r="AG17" s="75" t="s">
        <v>49</v>
      </c>
      <c r="AH17" s="75" t="s">
        <v>50</v>
      </c>
      <c r="AI17" s="75" t="s">
        <v>51</v>
      </c>
      <c r="AJ17" s="75" t="s">
        <v>52</v>
      </c>
      <c r="AK17" s="75"/>
      <c r="AL17" s="75"/>
      <c r="AM17" s="75" t="s">
        <v>53</v>
      </c>
      <c r="AN17" s="88"/>
      <c r="AO17" s="88"/>
      <c r="AP17" s="89"/>
      <c r="AQ17" s="90"/>
      <c r="AR17" s="91"/>
      <c r="AS17" s="3"/>
      <c r="AT17" s="92"/>
      <c r="AU17" s="75" t="s">
        <v>48</v>
      </c>
      <c r="AV17" s="75" t="s">
        <v>49</v>
      </c>
      <c r="AW17" s="75" t="s">
        <v>50</v>
      </c>
      <c r="AX17" s="75" t="s">
        <v>51</v>
      </c>
      <c r="AY17" s="75" t="s">
        <v>54</v>
      </c>
      <c r="AZ17" s="75"/>
      <c r="BA17" s="75"/>
      <c r="BB17" s="75" t="s">
        <v>53</v>
      </c>
      <c r="BC17" s="88"/>
      <c r="BD17" s="88"/>
      <c r="BE17" s="89"/>
      <c r="BF17" s="93"/>
      <c r="BG17" s="94"/>
      <c r="BH17" s="3"/>
      <c r="BI17" s="95"/>
      <c r="BJ17" s="96" t="s">
        <v>48</v>
      </c>
      <c r="BK17" s="75" t="s">
        <v>49</v>
      </c>
      <c r="BL17" s="75" t="s">
        <v>50</v>
      </c>
      <c r="BM17" s="75" t="s">
        <v>51</v>
      </c>
      <c r="BN17" s="75" t="s">
        <v>52</v>
      </c>
      <c r="BO17" s="75"/>
      <c r="BP17" s="75"/>
      <c r="BQ17" s="75" t="s">
        <v>53</v>
      </c>
      <c r="BR17" s="88"/>
      <c r="BS17" s="88"/>
      <c r="BT17" s="89"/>
      <c r="BU17" s="93"/>
      <c r="BV17" s="94"/>
      <c r="BW17" s="3"/>
      <c r="BX17" s="92"/>
      <c r="BY17" s="75" t="s">
        <v>48</v>
      </c>
      <c r="BZ17" s="75" t="s">
        <v>37</v>
      </c>
      <c r="CA17" s="75" t="s">
        <v>50</v>
      </c>
      <c r="CB17" s="75" t="s">
        <v>51</v>
      </c>
      <c r="CC17" s="75" t="s">
        <v>52</v>
      </c>
      <c r="CD17" s="75"/>
      <c r="CE17" s="75"/>
      <c r="CF17" s="75" t="s">
        <v>53</v>
      </c>
      <c r="CG17" s="88"/>
      <c r="CH17" s="88"/>
      <c r="CI17" s="89"/>
      <c r="CJ17" s="90"/>
      <c r="CK17" s="97"/>
      <c r="CL17" s="3"/>
      <c r="CM17" s="92"/>
      <c r="CN17" s="75" t="s">
        <v>48</v>
      </c>
      <c r="CO17" s="75" t="s">
        <v>55</v>
      </c>
      <c r="CP17" s="75" t="s">
        <v>50</v>
      </c>
      <c r="CQ17" s="75" t="s">
        <v>51</v>
      </c>
      <c r="CR17" s="75" t="s">
        <v>52</v>
      </c>
      <c r="CS17" s="75"/>
      <c r="CT17" s="75"/>
      <c r="CU17" s="75" t="s">
        <v>53</v>
      </c>
      <c r="CV17" s="88"/>
      <c r="CW17" s="88"/>
      <c r="CX17" s="89"/>
      <c r="CY17" s="93"/>
      <c r="CZ17" s="93"/>
    </row>
    <row r="18" spans="1:104" x14ac:dyDescent="0.25">
      <c r="A18" s="50" t="s">
        <v>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9"/>
      <c r="M18" s="76"/>
      <c r="N18" s="79"/>
      <c r="O18" s="3"/>
      <c r="P18" s="50"/>
      <c r="Q18" s="100"/>
      <c r="R18" s="100"/>
      <c r="S18" s="100"/>
      <c r="T18" s="100"/>
      <c r="U18" s="100"/>
      <c r="V18" s="98"/>
      <c r="W18" s="100"/>
      <c r="X18" s="98"/>
      <c r="Y18" s="100"/>
      <c r="Z18" s="100"/>
      <c r="AA18" s="100"/>
      <c r="AB18" s="101"/>
      <c r="AC18" s="79"/>
      <c r="AD18" s="3"/>
      <c r="AE18" s="50"/>
      <c r="AF18" s="100"/>
      <c r="AG18" s="100"/>
      <c r="AH18" s="100"/>
      <c r="AI18" s="100"/>
      <c r="AJ18" s="100"/>
      <c r="AK18" s="98"/>
      <c r="AL18" s="100"/>
      <c r="AM18" s="98"/>
      <c r="AN18" s="100"/>
      <c r="AO18" s="100"/>
      <c r="AP18" s="100"/>
      <c r="AQ18" s="101"/>
      <c r="AR18" s="79"/>
      <c r="AS18" s="3"/>
      <c r="AT18" s="102"/>
      <c r="AU18" s="103"/>
      <c r="AV18" s="104"/>
      <c r="AW18" s="105"/>
      <c r="AX18" s="105"/>
      <c r="AY18" s="103"/>
      <c r="AZ18" s="105"/>
      <c r="BA18" s="103"/>
      <c r="BB18" s="98"/>
      <c r="BC18" s="105"/>
      <c r="BD18" s="105"/>
      <c r="BE18" s="105"/>
      <c r="BF18" s="106"/>
      <c r="BG18" s="107"/>
      <c r="BH18" s="3"/>
      <c r="BI18" s="102"/>
      <c r="BJ18" s="105"/>
      <c r="BK18" s="105"/>
      <c r="BL18" s="105"/>
      <c r="BM18" s="105"/>
      <c r="BN18" s="103"/>
      <c r="BO18" s="105"/>
      <c r="BP18" s="103"/>
      <c r="BQ18" s="100"/>
      <c r="BR18" s="105"/>
      <c r="BS18" s="103"/>
      <c r="BT18" s="104"/>
      <c r="BU18" s="108"/>
      <c r="BV18" s="107"/>
      <c r="BW18" s="3"/>
      <c r="BX18" s="102"/>
      <c r="BY18" s="105"/>
      <c r="BZ18" s="104"/>
      <c r="CA18" s="105"/>
      <c r="CB18" s="103"/>
      <c r="CC18" s="104"/>
      <c r="CD18" s="100"/>
      <c r="CE18" s="104"/>
      <c r="CF18" s="109"/>
      <c r="CG18" s="110"/>
      <c r="CH18" s="105"/>
      <c r="CI18" s="105"/>
      <c r="CJ18" s="111"/>
      <c r="CK18" s="112"/>
      <c r="CL18" s="3"/>
      <c r="CM18" s="102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113"/>
      <c r="CZ18" s="114"/>
    </row>
    <row r="19" spans="1:104" x14ac:dyDescent="0.25">
      <c r="A19" s="115" t="s">
        <v>56</v>
      </c>
      <c r="B19" s="103">
        <v>333</v>
      </c>
      <c r="C19" s="103">
        <v>11</v>
      </c>
      <c r="D19" s="103">
        <v>0</v>
      </c>
      <c r="E19" s="103">
        <v>0</v>
      </c>
      <c r="F19" s="103">
        <v>0</v>
      </c>
      <c r="G19" s="100">
        <f>SUM(B19:F19)</f>
        <v>344</v>
      </c>
      <c r="H19" s="103">
        <v>0</v>
      </c>
      <c r="I19" s="100">
        <f>SUM(G19,H19)</f>
        <v>344</v>
      </c>
      <c r="J19" s="103">
        <v>106583</v>
      </c>
      <c r="K19" s="103">
        <v>38000</v>
      </c>
      <c r="L19" s="104">
        <v>15000</v>
      </c>
      <c r="M19" s="101">
        <f>SUM(J19:L19)</f>
        <v>159583</v>
      </c>
      <c r="N19" s="116">
        <v>35000</v>
      </c>
      <c r="O19" s="3"/>
      <c r="P19" s="115" t="s">
        <v>56</v>
      </c>
      <c r="Q19" s="103">
        <v>0</v>
      </c>
      <c r="R19" s="103">
        <v>0</v>
      </c>
      <c r="S19" s="103">
        <v>0</v>
      </c>
      <c r="T19" s="104">
        <v>0</v>
      </c>
      <c r="U19" s="105">
        <v>0</v>
      </c>
      <c r="V19" s="98">
        <f>SUM(Q19:U19)</f>
        <v>0</v>
      </c>
      <c r="W19" s="103">
        <v>0</v>
      </c>
      <c r="X19" s="98">
        <f>SUM(V19,W19)</f>
        <v>0</v>
      </c>
      <c r="Y19" s="103">
        <v>2613</v>
      </c>
      <c r="Z19" s="104">
        <v>0</v>
      </c>
      <c r="AA19" s="105">
        <v>0</v>
      </c>
      <c r="AB19" s="101">
        <f>SUM(Y19:AA19)</f>
        <v>2613</v>
      </c>
      <c r="AC19" s="116">
        <v>550</v>
      </c>
      <c r="AD19" s="3"/>
      <c r="AE19" s="115" t="s">
        <v>56</v>
      </c>
      <c r="AF19" s="104">
        <v>0</v>
      </c>
      <c r="AG19" s="105">
        <v>0</v>
      </c>
      <c r="AH19" s="103">
        <v>0</v>
      </c>
      <c r="AI19" s="104">
        <v>0</v>
      </c>
      <c r="AJ19" s="105">
        <v>0</v>
      </c>
      <c r="AK19" s="98">
        <f>SUM(AF19:AJ19)</f>
        <v>0</v>
      </c>
      <c r="AL19" s="103">
        <v>0</v>
      </c>
      <c r="AM19" s="98">
        <f>SUM(AK19,AL19)</f>
        <v>0</v>
      </c>
      <c r="AN19" s="104">
        <v>189020</v>
      </c>
      <c r="AO19" s="105">
        <v>22100</v>
      </c>
      <c r="AP19" s="104">
        <v>20000</v>
      </c>
      <c r="AQ19" s="101">
        <f>SUM(AN19:AP19)</f>
        <v>231120</v>
      </c>
      <c r="AR19" s="116">
        <v>0</v>
      </c>
      <c r="AS19" s="3"/>
      <c r="AT19" s="102" t="s">
        <v>56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SUM(AU:AY)</f>
        <v>0</v>
      </c>
      <c r="BA19" s="103">
        <v>0</v>
      </c>
      <c r="BB19" s="98">
        <f>SUM(AZ19,BA19)</f>
        <v>0</v>
      </c>
      <c r="BC19" s="103">
        <v>113858</v>
      </c>
      <c r="BD19" s="103">
        <v>40000</v>
      </c>
      <c r="BE19" s="104">
        <v>0</v>
      </c>
      <c r="BF19" s="108">
        <f>SUM(BC19:BE19)</f>
        <v>153858</v>
      </c>
      <c r="BG19" s="107">
        <v>0</v>
      </c>
      <c r="BH19" s="3"/>
      <c r="BI19" s="102" t="s">
        <v>56</v>
      </c>
      <c r="BJ19" s="105">
        <v>0</v>
      </c>
      <c r="BK19" s="104">
        <v>0</v>
      </c>
      <c r="BL19" s="105">
        <v>0</v>
      </c>
      <c r="BM19" s="103">
        <v>0</v>
      </c>
      <c r="BN19" s="103">
        <v>0</v>
      </c>
      <c r="BO19" s="104">
        <f>SUM(BJ19:BN19)</f>
        <v>0</v>
      </c>
      <c r="BP19" s="105">
        <v>0</v>
      </c>
      <c r="BQ19" s="98">
        <f>SUM(BO19,BP19)</f>
        <v>0</v>
      </c>
      <c r="BR19" s="103">
        <v>11000</v>
      </c>
      <c r="BS19" s="103">
        <v>58000</v>
      </c>
      <c r="BT19" s="104">
        <v>0</v>
      </c>
      <c r="BU19" s="108">
        <f>SUM(BR19:BT19)</f>
        <v>69000</v>
      </c>
      <c r="BV19" s="107">
        <v>0</v>
      </c>
      <c r="BW19" s="3"/>
      <c r="BX19" s="102" t="s">
        <v>56</v>
      </c>
      <c r="BY19" s="103">
        <v>5607</v>
      </c>
      <c r="BZ19" s="103">
        <v>0</v>
      </c>
      <c r="CA19" s="103">
        <v>150</v>
      </c>
      <c r="CB19" s="103">
        <v>0</v>
      </c>
      <c r="CC19" s="103">
        <v>0</v>
      </c>
      <c r="CD19" s="100">
        <f>SUM(BY19:CC19)</f>
        <v>5757</v>
      </c>
      <c r="CE19" s="103">
        <v>0</v>
      </c>
      <c r="CF19" s="100">
        <f>SUM(CD19,CE19)</f>
        <v>5757</v>
      </c>
      <c r="CG19" s="103">
        <v>1350</v>
      </c>
      <c r="CH19" s="103">
        <v>0</v>
      </c>
      <c r="CI19" s="104">
        <v>0</v>
      </c>
      <c r="CJ19" s="101">
        <f>SUM(CG19:CI19)</f>
        <v>1350</v>
      </c>
      <c r="CK19" s="112">
        <v>0</v>
      </c>
      <c r="CL19" s="3"/>
      <c r="CM19" s="102" t="s">
        <v>56</v>
      </c>
      <c r="CN19" s="98">
        <f t="shared" ref="CN19:CX19" si="0">SUM(B19,Q19,AF19,AU19,BJ19,BY19)</f>
        <v>5940</v>
      </c>
      <c r="CO19" s="98">
        <f t="shared" si="0"/>
        <v>11</v>
      </c>
      <c r="CP19" s="98">
        <f t="shared" si="0"/>
        <v>150</v>
      </c>
      <c r="CQ19" s="98">
        <f t="shared" si="0"/>
        <v>0</v>
      </c>
      <c r="CR19" s="98">
        <f t="shared" si="0"/>
        <v>0</v>
      </c>
      <c r="CS19" s="98">
        <f t="shared" si="0"/>
        <v>6101</v>
      </c>
      <c r="CT19" s="98">
        <f t="shared" si="0"/>
        <v>0</v>
      </c>
      <c r="CU19" s="98">
        <f t="shared" si="0"/>
        <v>6101</v>
      </c>
      <c r="CV19" s="98">
        <f t="shared" si="0"/>
        <v>424424</v>
      </c>
      <c r="CW19" s="98">
        <f t="shared" si="0"/>
        <v>158100</v>
      </c>
      <c r="CX19" s="98">
        <f t="shared" si="0"/>
        <v>35000</v>
      </c>
      <c r="CY19" s="113">
        <f>SUM(CV19:CX19)</f>
        <v>617524</v>
      </c>
      <c r="CZ19" s="114">
        <f>SUM(N19,AC19,AR19,BG19,BV19,CK19)</f>
        <v>35550</v>
      </c>
    </row>
    <row r="20" spans="1:104" x14ac:dyDescent="0.25">
      <c r="A20" s="115"/>
      <c r="B20" s="103"/>
      <c r="C20" s="103"/>
      <c r="D20" s="103"/>
      <c r="E20" s="103"/>
      <c r="F20" s="103"/>
      <c r="G20" s="100"/>
      <c r="H20" s="103"/>
      <c r="I20" s="100"/>
      <c r="J20" s="103"/>
      <c r="K20" s="103"/>
      <c r="L20" s="104"/>
      <c r="M20" s="101"/>
      <c r="N20" s="116"/>
      <c r="O20" s="3"/>
      <c r="P20" s="115"/>
      <c r="Q20" s="103"/>
      <c r="R20" s="103"/>
      <c r="S20" s="103"/>
      <c r="T20" s="104"/>
      <c r="U20" s="105"/>
      <c r="V20" s="98"/>
      <c r="W20" s="103"/>
      <c r="X20" s="98"/>
      <c r="Y20" s="103"/>
      <c r="Z20" s="104"/>
      <c r="AA20" s="105"/>
      <c r="AB20" s="101"/>
      <c r="AC20" s="116"/>
      <c r="AD20" s="3"/>
      <c r="AE20" s="115"/>
      <c r="AF20" s="104"/>
      <c r="AG20" s="105"/>
      <c r="AH20" s="103"/>
      <c r="AI20" s="104"/>
      <c r="AJ20" s="105"/>
      <c r="AK20" s="98"/>
      <c r="AL20" s="103"/>
      <c r="AM20" s="98"/>
      <c r="AN20" s="104"/>
      <c r="AO20" s="105"/>
      <c r="AP20" s="104"/>
      <c r="AQ20" s="101"/>
      <c r="AR20" s="116"/>
      <c r="AS20" s="3"/>
      <c r="AT20" s="102"/>
      <c r="AU20" s="103"/>
      <c r="AV20" s="103"/>
      <c r="AW20" s="103"/>
      <c r="AX20" s="103"/>
      <c r="AY20" s="103"/>
      <c r="AZ20" s="103"/>
      <c r="BA20" s="103"/>
      <c r="BB20" s="98"/>
      <c r="BC20" s="103"/>
      <c r="BD20" s="103"/>
      <c r="BE20" s="104"/>
      <c r="BF20" s="108"/>
      <c r="BG20" s="107"/>
      <c r="BH20" s="3"/>
      <c r="BI20" s="117"/>
      <c r="BJ20" s="105"/>
      <c r="BK20" s="104"/>
      <c r="BL20" s="105"/>
      <c r="BM20" s="103"/>
      <c r="BN20" s="103"/>
      <c r="BO20" s="105"/>
      <c r="BP20" s="103"/>
      <c r="BQ20" s="98"/>
      <c r="BR20" s="103"/>
      <c r="BS20" s="103"/>
      <c r="BT20" s="104"/>
      <c r="BU20" s="108"/>
      <c r="BV20" s="107"/>
      <c r="BW20" s="3"/>
      <c r="BX20" s="102"/>
      <c r="BY20" s="103"/>
      <c r="BZ20" s="103"/>
      <c r="CA20" s="103"/>
      <c r="CB20" s="103"/>
      <c r="CC20" s="103"/>
      <c r="CD20" s="98"/>
      <c r="CE20" s="103"/>
      <c r="CF20" s="98"/>
      <c r="CG20" s="103"/>
      <c r="CH20" s="103"/>
      <c r="CI20" s="104"/>
      <c r="CJ20" s="101"/>
      <c r="CK20" s="112"/>
      <c r="CL20" s="3"/>
      <c r="CM20" s="102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113"/>
      <c r="CZ20" s="114"/>
    </row>
    <row r="21" spans="1:104" x14ac:dyDescent="0.25">
      <c r="A21" s="115" t="s">
        <v>57</v>
      </c>
      <c r="B21" s="103">
        <v>352</v>
      </c>
      <c r="C21" s="103">
        <v>7</v>
      </c>
      <c r="D21" s="103">
        <v>3548</v>
      </c>
      <c r="E21" s="103">
        <v>0</v>
      </c>
      <c r="F21" s="103">
        <v>0</v>
      </c>
      <c r="G21" s="100">
        <f>SUM(B21:F21)</f>
        <v>3907</v>
      </c>
      <c r="H21" s="103">
        <v>0</v>
      </c>
      <c r="I21" s="100">
        <f>SUM(G21,H21)</f>
        <v>3907</v>
      </c>
      <c r="J21" s="103">
        <v>104629</v>
      </c>
      <c r="K21" s="103">
        <v>40452</v>
      </c>
      <c r="L21" s="104">
        <v>15000</v>
      </c>
      <c r="M21" s="101">
        <f>SUM(J21:L21)</f>
        <v>160081</v>
      </c>
      <c r="N21" s="116">
        <v>6500</v>
      </c>
      <c r="O21" s="3"/>
      <c r="P21" s="115" t="s">
        <v>57</v>
      </c>
      <c r="Q21" s="103">
        <v>0</v>
      </c>
      <c r="R21" s="103">
        <v>0</v>
      </c>
      <c r="S21" s="103">
        <v>0</v>
      </c>
      <c r="T21" s="104">
        <v>0</v>
      </c>
      <c r="U21" s="105">
        <v>0</v>
      </c>
      <c r="V21" s="98">
        <v>0</v>
      </c>
      <c r="W21" s="103">
        <v>0</v>
      </c>
      <c r="X21" s="98">
        <f>SUM(V21,W21)</f>
        <v>0</v>
      </c>
      <c r="Y21" s="103">
        <v>2087</v>
      </c>
      <c r="Z21" s="104">
        <v>0</v>
      </c>
      <c r="AA21" s="105">
        <v>0</v>
      </c>
      <c r="AB21" s="101">
        <f>SUM(Y21:AA21)</f>
        <v>2087</v>
      </c>
      <c r="AC21" s="116">
        <v>0</v>
      </c>
      <c r="AD21" s="3"/>
      <c r="AE21" s="115" t="s">
        <v>57</v>
      </c>
      <c r="AF21" s="104">
        <v>0</v>
      </c>
      <c r="AG21" s="105">
        <v>0</v>
      </c>
      <c r="AH21" s="103">
        <v>3871</v>
      </c>
      <c r="AI21" s="104">
        <v>0</v>
      </c>
      <c r="AJ21" s="105">
        <v>0</v>
      </c>
      <c r="AK21" s="98">
        <f>SUM(AF21:AJ21)</f>
        <v>3871</v>
      </c>
      <c r="AL21" s="103">
        <v>0</v>
      </c>
      <c r="AM21" s="98">
        <f>SUM(AK21,AL21)</f>
        <v>3871</v>
      </c>
      <c r="AN21" s="104">
        <v>173710</v>
      </c>
      <c r="AO21" s="105">
        <v>14839</v>
      </c>
      <c r="AP21" s="104">
        <v>20000</v>
      </c>
      <c r="AQ21" s="101">
        <f>SUM(AN21:AP21)</f>
        <v>208549</v>
      </c>
      <c r="AR21" s="116">
        <v>0</v>
      </c>
      <c r="AS21" s="3"/>
      <c r="AT21" s="102" t="s">
        <v>57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SUM(AU:AY)</f>
        <v>0</v>
      </c>
      <c r="BA21" s="103">
        <v>0</v>
      </c>
      <c r="BB21" s="98">
        <f>SUM(AZ21,BA21)</f>
        <v>0</v>
      </c>
      <c r="BC21" s="103">
        <v>125727</v>
      </c>
      <c r="BD21" s="103">
        <v>40000</v>
      </c>
      <c r="BE21" s="104">
        <v>0</v>
      </c>
      <c r="BF21" s="108">
        <f>SUM(BC21:BE21)</f>
        <v>165727</v>
      </c>
      <c r="BG21" s="107">
        <v>0</v>
      </c>
      <c r="BH21" s="3"/>
      <c r="BI21" s="102" t="s">
        <v>57</v>
      </c>
      <c r="BJ21" s="105">
        <v>0</v>
      </c>
      <c r="BK21" s="104">
        <v>0</v>
      </c>
      <c r="BL21" s="105">
        <v>0</v>
      </c>
      <c r="BM21" s="103">
        <v>0</v>
      </c>
      <c r="BN21" s="103">
        <v>0</v>
      </c>
      <c r="BO21" s="105">
        <v>0</v>
      </c>
      <c r="BP21" s="103">
        <v>0</v>
      </c>
      <c r="BQ21" s="98">
        <f>SUM(BO21,BP21)</f>
        <v>0</v>
      </c>
      <c r="BR21" s="103">
        <v>53387</v>
      </c>
      <c r="BS21" s="103">
        <v>38710</v>
      </c>
      <c r="BT21" s="104">
        <v>0</v>
      </c>
      <c r="BU21" s="108">
        <f>SUM(BR21:BT21)</f>
        <v>92097</v>
      </c>
      <c r="BV21" s="107">
        <v>0</v>
      </c>
      <c r="BW21" s="3"/>
      <c r="BX21" s="102" t="s">
        <v>57</v>
      </c>
      <c r="BY21" s="103">
        <v>3448</v>
      </c>
      <c r="BZ21" s="103">
        <v>516</v>
      </c>
      <c r="CA21" s="103">
        <v>0</v>
      </c>
      <c r="CB21" s="103">
        <v>0</v>
      </c>
      <c r="CC21" s="103">
        <v>0</v>
      </c>
      <c r="CD21" s="100">
        <f>SUM(BY21:CC21)</f>
        <v>3964</v>
      </c>
      <c r="CE21" s="103">
        <v>0</v>
      </c>
      <c r="CF21" s="100">
        <f>SUM(CD21,CE21)</f>
        <v>3964</v>
      </c>
      <c r="CG21" s="103">
        <v>1129</v>
      </c>
      <c r="CH21" s="103">
        <v>0</v>
      </c>
      <c r="CI21" s="104">
        <v>0</v>
      </c>
      <c r="CJ21" s="101">
        <f>SUM(CG21:CI21)</f>
        <v>1129</v>
      </c>
      <c r="CK21" s="112">
        <v>0</v>
      </c>
      <c r="CL21" s="3"/>
      <c r="CM21" s="102" t="s">
        <v>57</v>
      </c>
      <c r="CN21" s="98">
        <f>SUM(B21,Q21,AF21,AU21,BJ21,BY21)</f>
        <v>3800</v>
      </c>
      <c r="CO21" s="98">
        <f>SUM(C21,R21,AG21,AV21,BK21,BZ21)</f>
        <v>523</v>
      </c>
      <c r="CP21" s="98">
        <f>SUM(D21,S21,AH21,AW21,BL21,CA21)</f>
        <v>7419</v>
      </c>
      <c r="CQ21" s="98">
        <f>SUM(E21,T21,AI21,AX21,BM21,CB21)</f>
        <v>0</v>
      </c>
      <c r="CR21" s="98">
        <f>SUM(F21,U21,AJ21,AY21,BN21,CC21)</f>
        <v>0</v>
      </c>
      <c r="CS21" s="98">
        <f>SUM(G21,V21,AK21,AZ21,BO21,CD21)+1</f>
        <v>11743</v>
      </c>
      <c r="CT21" s="98">
        <f>SUM(H21,W21,AL21,BA21,BP21,CE21)</f>
        <v>0</v>
      </c>
      <c r="CU21" s="98">
        <f>SUM(I21,X21,AM21,BB21,BQ21,CF21)+1</f>
        <v>11743</v>
      </c>
      <c r="CV21" s="98">
        <f>SUM(J21,Y21,AN21,BC21,BR21,CG21)</f>
        <v>460669</v>
      </c>
      <c r="CW21" s="98">
        <f>SUM(K21,Z21,AO21,BD21,BS21,CH21)-1</f>
        <v>134000</v>
      </c>
      <c r="CX21" s="98">
        <f>SUM(L21,AA21,AP21,BE21,BT21,CI21)</f>
        <v>35000</v>
      </c>
      <c r="CY21" s="113">
        <f>SUM(CV21:CX21)</f>
        <v>629669</v>
      </c>
      <c r="CZ21" s="114">
        <f>SUM(N21,AC21,AR21,BG21,BV21,CK21)</f>
        <v>6500</v>
      </c>
    </row>
    <row r="22" spans="1:104" x14ac:dyDescent="0.25">
      <c r="A22" s="115"/>
      <c r="B22" s="103"/>
      <c r="C22" s="103"/>
      <c r="D22" s="103"/>
      <c r="E22" s="103"/>
      <c r="F22" s="103"/>
      <c r="G22" s="100"/>
      <c r="H22" s="103"/>
      <c r="I22" s="100"/>
      <c r="J22" s="103"/>
      <c r="K22" s="103"/>
      <c r="L22" s="104"/>
      <c r="M22" s="101"/>
      <c r="N22" s="116"/>
      <c r="O22" s="3"/>
      <c r="P22" s="115"/>
      <c r="Q22" s="103"/>
      <c r="R22" s="103"/>
      <c r="S22" s="103"/>
      <c r="T22" s="104"/>
      <c r="U22" s="105"/>
      <c r="V22" s="98"/>
      <c r="W22" s="103"/>
      <c r="X22" s="98"/>
      <c r="Y22" s="103"/>
      <c r="Z22" s="104"/>
      <c r="AA22" s="105"/>
      <c r="AB22" s="101"/>
      <c r="AC22" s="116"/>
      <c r="AD22" s="3"/>
      <c r="AE22" s="115"/>
      <c r="AF22" s="104"/>
      <c r="AG22" s="105"/>
      <c r="AH22" s="103"/>
      <c r="AI22" s="104"/>
      <c r="AJ22" s="105"/>
      <c r="AK22" s="98"/>
      <c r="AL22" s="103"/>
      <c r="AM22" s="98"/>
      <c r="AN22" s="104"/>
      <c r="AO22" s="105"/>
      <c r="AP22" s="104"/>
      <c r="AQ22" s="101"/>
      <c r="AR22" s="116"/>
      <c r="AS22" s="3"/>
      <c r="AT22" s="102"/>
      <c r="AU22" s="103"/>
      <c r="AV22" s="103"/>
      <c r="AW22" s="103"/>
      <c r="AX22" s="103"/>
      <c r="AY22" s="103"/>
      <c r="AZ22" s="103"/>
      <c r="BA22" s="103"/>
      <c r="BB22" s="98"/>
      <c r="BC22" s="103"/>
      <c r="BD22" s="103"/>
      <c r="BE22" s="104"/>
      <c r="BF22" s="108"/>
      <c r="BG22" s="107"/>
      <c r="BH22" s="3"/>
      <c r="BI22" s="102"/>
      <c r="BJ22" s="105"/>
      <c r="BK22" s="104"/>
      <c r="BL22" s="105"/>
      <c r="BM22" s="103"/>
      <c r="BN22" s="103"/>
      <c r="BO22" s="105"/>
      <c r="BP22" s="103"/>
      <c r="BQ22" s="98"/>
      <c r="BR22" s="103"/>
      <c r="BS22" s="103"/>
      <c r="BT22" s="104"/>
      <c r="BU22" s="108"/>
      <c r="BV22" s="107"/>
      <c r="BW22" s="3"/>
      <c r="BX22" s="102"/>
      <c r="BY22" s="103"/>
      <c r="BZ22" s="103"/>
      <c r="CA22" s="103"/>
      <c r="CB22" s="103"/>
      <c r="CC22" s="103"/>
      <c r="CD22" s="98"/>
      <c r="CE22" s="103"/>
      <c r="CF22" s="98"/>
      <c r="CG22" s="103"/>
      <c r="CH22" s="103"/>
      <c r="CI22" s="104"/>
      <c r="CJ22" s="101"/>
      <c r="CK22" s="112"/>
      <c r="CL22" s="3"/>
      <c r="CM22" s="102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113"/>
      <c r="CZ22" s="114"/>
    </row>
    <row r="23" spans="1:104" x14ac:dyDescent="0.25">
      <c r="A23" s="115" t="s">
        <v>58</v>
      </c>
      <c r="B23" s="103">
        <v>344</v>
      </c>
      <c r="C23" s="103">
        <v>7</v>
      </c>
      <c r="D23" s="103">
        <v>0</v>
      </c>
      <c r="E23" s="103">
        <v>0</v>
      </c>
      <c r="F23" s="103">
        <v>0</v>
      </c>
      <c r="G23" s="100">
        <f>SUM(B23:F23)</f>
        <v>351</v>
      </c>
      <c r="H23" s="103">
        <v>0</v>
      </c>
      <c r="I23" s="100">
        <f>SUM(G23,H23)</f>
        <v>351</v>
      </c>
      <c r="J23" s="103">
        <v>128097</v>
      </c>
      <c r="K23" s="103">
        <v>30935</v>
      </c>
      <c r="L23" s="104">
        <v>15000</v>
      </c>
      <c r="M23" s="101">
        <f>SUM(J23:L23)</f>
        <v>174032</v>
      </c>
      <c r="N23" s="116">
        <v>1200</v>
      </c>
      <c r="O23" s="3"/>
      <c r="P23" s="115" t="s">
        <v>58</v>
      </c>
      <c r="Q23" s="103">
        <v>0</v>
      </c>
      <c r="R23" s="103">
        <v>0</v>
      </c>
      <c r="S23" s="103">
        <v>0</v>
      </c>
      <c r="T23" s="104">
        <v>0</v>
      </c>
      <c r="U23" s="105">
        <v>0</v>
      </c>
      <c r="V23" s="98">
        <v>0</v>
      </c>
      <c r="W23" s="103">
        <v>0</v>
      </c>
      <c r="X23" s="98">
        <f>SUM(V23,W23)</f>
        <v>0</v>
      </c>
      <c r="Y23" s="103">
        <v>1758</v>
      </c>
      <c r="Z23" s="104">
        <v>0</v>
      </c>
      <c r="AA23" s="105">
        <v>0</v>
      </c>
      <c r="AB23" s="101">
        <f>SUM(Y23:AA23)</f>
        <v>1758</v>
      </c>
      <c r="AC23" s="116">
        <v>0</v>
      </c>
      <c r="AD23" s="3"/>
      <c r="AE23" s="115" t="s">
        <v>58</v>
      </c>
      <c r="AF23" s="104">
        <v>0</v>
      </c>
      <c r="AG23" s="105">
        <v>0</v>
      </c>
      <c r="AH23" s="103">
        <v>0</v>
      </c>
      <c r="AI23" s="104">
        <v>0</v>
      </c>
      <c r="AJ23" s="105">
        <v>0</v>
      </c>
      <c r="AK23" s="98">
        <f>SUM(AF23:AJ23)</f>
        <v>0</v>
      </c>
      <c r="AL23" s="103">
        <v>0</v>
      </c>
      <c r="AM23" s="98">
        <f>SUM(AK23,AL23)</f>
        <v>0</v>
      </c>
      <c r="AN23" s="104">
        <v>173797</v>
      </c>
      <c r="AO23" s="105">
        <v>14355</v>
      </c>
      <c r="AP23" s="104">
        <v>20000</v>
      </c>
      <c r="AQ23" s="101">
        <f>SUM(AN23:AP23)</f>
        <v>208152</v>
      </c>
      <c r="AR23" s="116">
        <v>0</v>
      </c>
      <c r="AS23" s="3"/>
      <c r="AT23" s="102" t="s">
        <v>58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SUM(AU:AY)</f>
        <v>0</v>
      </c>
      <c r="BA23" s="103">
        <v>0</v>
      </c>
      <c r="BB23" s="98">
        <f>SUM(AZ23,BA23)</f>
        <v>0</v>
      </c>
      <c r="BC23" s="103">
        <v>131990</v>
      </c>
      <c r="BD23" s="103">
        <v>40000</v>
      </c>
      <c r="BE23" s="104">
        <v>0</v>
      </c>
      <c r="BF23" s="108">
        <f>SUM(BC23:BE23)</f>
        <v>171990</v>
      </c>
      <c r="BG23" s="107">
        <v>0</v>
      </c>
      <c r="BH23" s="3"/>
      <c r="BI23" s="102" t="s">
        <v>58</v>
      </c>
      <c r="BJ23" s="105">
        <v>0</v>
      </c>
      <c r="BK23" s="104">
        <v>0</v>
      </c>
      <c r="BL23" s="105">
        <v>0</v>
      </c>
      <c r="BM23" s="103">
        <v>0</v>
      </c>
      <c r="BN23" s="103">
        <v>0</v>
      </c>
      <c r="BO23" s="105">
        <v>0</v>
      </c>
      <c r="BP23" s="103">
        <v>0</v>
      </c>
      <c r="BQ23" s="98">
        <f>SUM(BO23,BP23)</f>
        <v>0</v>
      </c>
      <c r="BR23" s="103">
        <v>103065</v>
      </c>
      <c r="BS23" s="103">
        <v>71290</v>
      </c>
      <c r="BT23" s="104">
        <v>0</v>
      </c>
      <c r="BU23" s="108">
        <f>SUM(BR23:BT23)</f>
        <v>174355</v>
      </c>
      <c r="BV23" s="107">
        <v>0</v>
      </c>
      <c r="BW23" s="3"/>
      <c r="BX23" s="102" t="s">
        <v>58</v>
      </c>
      <c r="BY23" s="103">
        <v>4632</v>
      </c>
      <c r="BZ23" s="103">
        <v>0</v>
      </c>
      <c r="CA23" s="103">
        <v>0</v>
      </c>
      <c r="CB23" s="103">
        <v>0</v>
      </c>
      <c r="CC23" s="103">
        <v>0</v>
      </c>
      <c r="CD23" s="100">
        <f>SUM(BY23:CC23)</f>
        <v>4632</v>
      </c>
      <c r="CE23" s="103">
        <v>0</v>
      </c>
      <c r="CF23" s="100">
        <f>SUM(CD23,CE23)</f>
        <v>4632</v>
      </c>
      <c r="CG23" s="103">
        <v>0</v>
      </c>
      <c r="CH23" s="103">
        <v>0</v>
      </c>
      <c r="CI23" s="104">
        <v>0</v>
      </c>
      <c r="CJ23" s="101">
        <f>SUM(CG23:CI23)</f>
        <v>0</v>
      </c>
      <c r="CK23" s="112">
        <v>0</v>
      </c>
      <c r="CL23" s="3"/>
      <c r="CM23" s="102" t="s">
        <v>59</v>
      </c>
      <c r="CN23" s="98">
        <f t="shared" ref="CN23:CX23" si="1">SUM(B23,Q23,AF23,AU23,BJ23,BY23)</f>
        <v>4976</v>
      </c>
      <c r="CO23" s="98">
        <f t="shared" si="1"/>
        <v>7</v>
      </c>
      <c r="CP23" s="98">
        <f t="shared" si="1"/>
        <v>0</v>
      </c>
      <c r="CQ23" s="98">
        <f t="shared" si="1"/>
        <v>0</v>
      </c>
      <c r="CR23" s="98">
        <f t="shared" si="1"/>
        <v>0</v>
      </c>
      <c r="CS23" s="98">
        <f t="shared" si="1"/>
        <v>4983</v>
      </c>
      <c r="CT23" s="98">
        <f t="shared" si="1"/>
        <v>0</v>
      </c>
      <c r="CU23" s="98">
        <f t="shared" si="1"/>
        <v>4983</v>
      </c>
      <c r="CV23" s="98">
        <f t="shared" si="1"/>
        <v>538707</v>
      </c>
      <c r="CW23" s="98">
        <f t="shared" si="1"/>
        <v>156580</v>
      </c>
      <c r="CX23" s="98">
        <f t="shared" si="1"/>
        <v>35000</v>
      </c>
      <c r="CY23" s="113">
        <f>SUM(CV23:CX23)</f>
        <v>730287</v>
      </c>
      <c r="CZ23" s="114">
        <f>SUM(N23,AC23,AR23,BG23,BV23,CK23)</f>
        <v>1200</v>
      </c>
    </row>
    <row r="24" spans="1:104" x14ac:dyDescent="0.25">
      <c r="A24" s="115"/>
      <c r="B24" s="103"/>
      <c r="C24" s="103"/>
      <c r="D24" s="103"/>
      <c r="E24" s="103"/>
      <c r="F24" s="103"/>
      <c r="G24" s="100"/>
      <c r="H24" s="103"/>
      <c r="I24" s="100"/>
      <c r="J24" s="103"/>
      <c r="K24" s="103"/>
      <c r="L24" s="104"/>
      <c r="M24" s="101"/>
      <c r="N24" s="116"/>
      <c r="O24" s="3"/>
      <c r="P24" s="115"/>
      <c r="Q24" s="103"/>
      <c r="R24" s="103"/>
      <c r="S24" s="103"/>
      <c r="T24" s="104"/>
      <c r="U24" s="105"/>
      <c r="V24" s="98"/>
      <c r="W24" s="103"/>
      <c r="X24" s="98"/>
      <c r="Y24" s="103"/>
      <c r="Z24" s="104"/>
      <c r="AA24" s="105"/>
      <c r="AB24" s="101"/>
      <c r="AC24" s="116"/>
      <c r="AD24" s="3"/>
      <c r="AE24" s="115"/>
      <c r="AF24" s="104"/>
      <c r="AG24" s="105"/>
      <c r="AH24" s="103"/>
      <c r="AI24" s="104"/>
      <c r="AJ24" s="105"/>
      <c r="AK24" s="98"/>
      <c r="AL24" s="103"/>
      <c r="AM24" s="98"/>
      <c r="AN24" s="104"/>
      <c r="AO24" s="105"/>
      <c r="AP24" s="104"/>
      <c r="AQ24" s="101"/>
      <c r="AR24" s="116"/>
      <c r="AS24" s="3"/>
      <c r="AT24" s="102"/>
      <c r="AU24" s="103"/>
      <c r="AV24" s="103"/>
      <c r="AW24" s="103"/>
      <c r="AX24" s="103"/>
      <c r="AY24" s="103"/>
      <c r="AZ24" s="103"/>
      <c r="BA24" s="103"/>
      <c r="BB24" s="98"/>
      <c r="BC24" s="103"/>
      <c r="BD24" s="103"/>
      <c r="BE24" s="104"/>
      <c r="BF24" s="108"/>
      <c r="BG24" s="107"/>
      <c r="BH24" s="3"/>
      <c r="BI24" s="102"/>
      <c r="BJ24" s="105"/>
      <c r="BK24" s="104"/>
      <c r="BL24" s="105"/>
      <c r="BM24" s="103"/>
      <c r="BN24" s="103"/>
      <c r="BO24" s="105"/>
      <c r="BP24" s="103"/>
      <c r="BQ24" s="98"/>
      <c r="BR24" s="103"/>
      <c r="BS24" s="103"/>
      <c r="BT24" s="104"/>
      <c r="BU24" s="108"/>
      <c r="BV24" s="107"/>
      <c r="BW24" s="3"/>
      <c r="BX24" s="102"/>
      <c r="BY24" s="103"/>
      <c r="BZ24" s="103"/>
      <c r="CA24" s="103"/>
      <c r="CB24" s="103"/>
      <c r="CC24" s="103"/>
      <c r="CD24" s="100"/>
      <c r="CE24" s="103"/>
      <c r="CF24" s="100"/>
      <c r="CG24" s="103"/>
      <c r="CH24" s="103"/>
      <c r="CI24" s="104"/>
      <c r="CJ24" s="101"/>
      <c r="CK24" s="112"/>
      <c r="CL24" s="3"/>
      <c r="CM24" s="102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113"/>
      <c r="CZ24" s="114"/>
    </row>
    <row r="25" spans="1:104" x14ac:dyDescent="0.25">
      <c r="A25" s="118" t="s">
        <v>60</v>
      </c>
      <c r="B25" s="103">
        <v>3681</v>
      </c>
      <c r="C25" s="103">
        <v>9</v>
      </c>
      <c r="D25" s="103">
        <v>0</v>
      </c>
      <c r="E25" s="103">
        <v>0</v>
      </c>
      <c r="F25" s="103">
        <v>0</v>
      </c>
      <c r="G25" s="100">
        <f>SUM(B25:F25)</f>
        <v>3690</v>
      </c>
      <c r="H25" s="103">
        <v>0</v>
      </c>
      <c r="I25" s="100">
        <f>SUM(G25,H25)</f>
        <v>3690</v>
      </c>
      <c r="J25" s="103">
        <v>142875</v>
      </c>
      <c r="K25" s="103">
        <v>50214</v>
      </c>
      <c r="L25" s="104">
        <v>19286</v>
      </c>
      <c r="M25" s="101">
        <f>SUM(J25:L25)</f>
        <v>212375</v>
      </c>
      <c r="N25" s="116">
        <v>3000</v>
      </c>
      <c r="O25" s="3"/>
      <c r="P25" s="115" t="s">
        <v>61</v>
      </c>
      <c r="Q25" s="103">
        <v>0</v>
      </c>
      <c r="R25" s="103">
        <v>0</v>
      </c>
      <c r="S25" s="103">
        <v>0</v>
      </c>
      <c r="T25" s="104">
        <v>0</v>
      </c>
      <c r="U25" s="105">
        <v>0</v>
      </c>
      <c r="V25" s="98">
        <v>0</v>
      </c>
      <c r="W25" s="103">
        <v>0</v>
      </c>
      <c r="X25" s="98">
        <f>SUM(V25,W25)</f>
        <v>0</v>
      </c>
      <c r="Y25" s="103">
        <v>3214</v>
      </c>
      <c r="Z25" s="104">
        <v>0</v>
      </c>
      <c r="AA25" s="105">
        <v>0</v>
      </c>
      <c r="AB25" s="101">
        <f>SUM(Y25:AA25)</f>
        <v>3214</v>
      </c>
      <c r="AC25" s="116">
        <v>0</v>
      </c>
      <c r="AD25" s="3"/>
      <c r="AE25" s="115" t="s">
        <v>62</v>
      </c>
      <c r="AF25" s="104">
        <v>0</v>
      </c>
      <c r="AG25" s="105">
        <v>0</v>
      </c>
      <c r="AH25" s="103">
        <v>0</v>
      </c>
      <c r="AI25" s="104">
        <v>0</v>
      </c>
      <c r="AJ25" s="105">
        <v>0</v>
      </c>
      <c r="AK25" s="98">
        <f>SUM(AF25:AJ25)</f>
        <v>0</v>
      </c>
      <c r="AL25" s="103">
        <v>0</v>
      </c>
      <c r="AM25" s="98">
        <f>SUM(AK25,AL25)</f>
        <v>0</v>
      </c>
      <c r="AN25" s="104">
        <v>188661</v>
      </c>
      <c r="AO25" s="105">
        <v>18929</v>
      </c>
      <c r="AP25" s="104">
        <v>20000</v>
      </c>
      <c r="AQ25" s="101">
        <f>SUM(AN25:AP25)</f>
        <v>227590</v>
      </c>
      <c r="AR25" s="116">
        <v>0</v>
      </c>
      <c r="AS25" s="3"/>
      <c r="AT25" s="102" t="s">
        <v>60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SUM(AU:AY)</f>
        <v>0</v>
      </c>
      <c r="BA25" s="103">
        <v>0</v>
      </c>
      <c r="BB25" s="98">
        <f>SUM(AZ25,BA25)</f>
        <v>0</v>
      </c>
      <c r="BC25" s="103">
        <v>114652</v>
      </c>
      <c r="BD25" s="103">
        <v>40000</v>
      </c>
      <c r="BE25" s="104">
        <v>0</v>
      </c>
      <c r="BF25" s="108">
        <f>SUM(BC25:BE25)</f>
        <v>154652</v>
      </c>
      <c r="BG25" s="107">
        <v>0</v>
      </c>
      <c r="BH25" s="3"/>
      <c r="BI25" s="102" t="s">
        <v>60</v>
      </c>
      <c r="BJ25" s="105">
        <v>0</v>
      </c>
      <c r="BK25" s="104">
        <v>0</v>
      </c>
      <c r="BL25" s="105">
        <v>0</v>
      </c>
      <c r="BM25" s="103">
        <v>0</v>
      </c>
      <c r="BN25" s="103">
        <v>0</v>
      </c>
      <c r="BO25" s="105">
        <v>0</v>
      </c>
      <c r="BP25" s="103">
        <v>0</v>
      </c>
      <c r="BQ25" s="98">
        <f>SUM(BO25,BP25)</f>
        <v>0</v>
      </c>
      <c r="BR25" s="103">
        <v>142286</v>
      </c>
      <c r="BS25" s="103">
        <v>178929</v>
      </c>
      <c r="BT25" s="104">
        <v>0</v>
      </c>
      <c r="BU25" s="108">
        <f>SUM(BR25:BT25)</f>
        <v>321215</v>
      </c>
      <c r="BV25" s="107">
        <v>0</v>
      </c>
      <c r="BW25" s="3"/>
      <c r="BX25" s="102" t="s">
        <v>60</v>
      </c>
      <c r="BY25" s="103">
        <v>2275</v>
      </c>
      <c r="BZ25" s="103">
        <v>0</v>
      </c>
      <c r="CA25" s="103">
        <v>0</v>
      </c>
      <c r="CB25" s="103">
        <v>0</v>
      </c>
      <c r="CC25" s="103">
        <v>0</v>
      </c>
      <c r="CD25" s="100">
        <f>SUM(BY25:CC25)</f>
        <v>2275</v>
      </c>
      <c r="CE25" s="103">
        <v>0</v>
      </c>
      <c r="CF25" s="100">
        <f>SUM(CD25,CE25)</f>
        <v>2275</v>
      </c>
      <c r="CG25" s="103">
        <v>1929</v>
      </c>
      <c r="CH25" s="103">
        <v>0</v>
      </c>
      <c r="CI25" s="104">
        <v>0</v>
      </c>
      <c r="CJ25" s="101">
        <f>SUM(CG25:CI25)</f>
        <v>1929</v>
      </c>
      <c r="CK25" s="112">
        <v>0</v>
      </c>
      <c r="CL25" s="3"/>
      <c r="CM25" s="102" t="s">
        <v>60</v>
      </c>
      <c r="CN25" s="98">
        <f t="shared" ref="CN25:CX25" si="2">SUM(B25,Q25,AF25,AU25,BJ25,BY25)</f>
        <v>5956</v>
      </c>
      <c r="CO25" s="98">
        <f t="shared" si="2"/>
        <v>9</v>
      </c>
      <c r="CP25" s="98">
        <f t="shared" si="2"/>
        <v>0</v>
      </c>
      <c r="CQ25" s="98">
        <f t="shared" si="2"/>
        <v>0</v>
      </c>
      <c r="CR25" s="98">
        <f t="shared" si="2"/>
        <v>0</v>
      </c>
      <c r="CS25" s="98">
        <f t="shared" si="2"/>
        <v>5965</v>
      </c>
      <c r="CT25" s="98">
        <f t="shared" si="2"/>
        <v>0</v>
      </c>
      <c r="CU25" s="98">
        <f t="shared" si="2"/>
        <v>5965</v>
      </c>
      <c r="CV25" s="98">
        <f t="shared" si="2"/>
        <v>593617</v>
      </c>
      <c r="CW25" s="98">
        <f t="shared" si="2"/>
        <v>288072</v>
      </c>
      <c r="CX25" s="98">
        <f t="shared" si="2"/>
        <v>39286</v>
      </c>
      <c r="CY25" s="113">
        <f>SUM(CV25:CX25)</f>
        <v>920975</v>
      </c>
      <c r="CZ25" s="114">
        <f>SUM(N25,AC25,AR25,BG25,BV25,CK25)</f>
        <v>3000</v>
      </c>
    </row>
    <row r="26" spans="1:104" x14ac:dyDescent="0.25">
      <c r="A26" s="118"/>
      <c r="B26" s="103"/>
      <c r="C26" s="103"/>
      <c r="D26" s="103"/>
      <c r="E26" s="103"/>
      <c r="F26" s="103"/>
      <c r="G26" s="100"/>
      <c r="H26" s="103"/>
      <c r="I26" s="100"/>
      <c r="J26" s="103"/>
      <c r="K26" s="103"/>
      <c r="L26" s="104"/>
      <c r="M26" s="101"/>
      <c r="N26" s="116"/>
      <c r="O26" s="3"/>
      <c r="P26" s="115"/>
      <c r="Q26" s="103"/>
      <c r="R26" s="103"/>
      <c r="S26" s="103"/>
      <c r="T26" s="104"/>
      <c r="U26" s="105"/>
      <c r="V26" s="98"/>
      <c r="W26" s="103"/>
      <c r="X26" s="98"/>
      <c r="Y26" s="103"/>
      <c r="Z26" s="104"/>
      <c r="AA26" s="105"/>
      <c r="AB26" s="101"/>
      <c r="AC26" s="116"/>
      <c r="AD26" s="3"/>
      <c r="AE26" s="115"/>
      <c r="AF26" s="104"/>
      <c r="AG26" s="105"/>
      <c r="AH26" s="103"/>
      <c r="AI26" s="104"/>
      <c r="AJ26" s="105"/>
      <c r="AK26" s="98"/>
      <c r="AL26" s="103"/>
      <c r="AM26" s="98"/>
      <c r="AN26" s="104"/>
      <c r="AO26" s="105"/>
      <c r="AP26" s="104"/>
      <c r="AQ26" s="101"/>
      <c r="AR26" s="116"/>
      <c r="AS26" s="3"/>
      <c r="AT26" s="102"/>
      <c r="AU26" s="103"/>
      <c r="AV26" s="103"/>
      <c r="AW26" s="103"/>
      <c r="AX26" s="103"/>
      <c r="AY26" s="103"/>
      <c r="AZ26" s="103"/>
      <c r="BA26" s="103"/>
      <c r="BB26" s="98"/>
      <c r="BC26" s="103"/>
      <c r="BD26" s="103"/>
      <c r="BE26" s="104"/>
      <c r="BF26" s="108"/>
      <c r="BG26" s="107"/>
      <c r="BH26" s="3"/>
      <c r="BI26" s="102"/>
      <c r="BJ26" s="105"/>
      <c r="BK26" s="104"/>
      <c r="BL26" s="105"/>
      <c r="BM26" s="103"/>
      <c r="BN26" s="103"/>
      <c r="BO26" s="105"/>
      <c r="BP26" s="103"/>
      <c r="BQ26" s="98"/>
      <c r="BR26" s="103"/>
      <c r="BS26" s="103"/>
      <c r="BT26" s="104"/>
      <c r="BU26" s="108"/>
      <c r="BV26" s="107"/>
      <c r="BW26" s="3"/>
      <c r="BX26" s="102"/>
      <c r="BY26" s="103"/>
      <c r="BZ26" s="103"/>
      <c r="CA26" s="103"/>
      <c r="CB26" s="103"/>
      <c r="CC26" s="103"/>
      <c r="CD26" s="100"/>
      <c r="CE26" s="103"/>
      <c r="CF26" s="100"/>
      <c r="CG26" s="103"/>
      <c r="CH26" s="103"/>
      <c r="CI26" s="104"/>
      <c r="CJ26" s="101"/>
      <c r="CK26" s="112"/>
      <c r="CL26" s="3"/>
      <c r="CM26" s="102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113"/>
      <c r="CZ26" s="114"/>
    </row>
    <row r="27" spans="1:104" x14ac:dyDescent="0.25">
      <c r="A27" s="118" t="s">
        <v>63</v>
      </c>
      <c r="B27" s="119">
        <v>5652</v>
      </c>
      <c r="C27" s="119">
        <v>3</v>
      </c>
      <c r="D27" s="119">
        <v>645</v>
      </c>
      <c r="E27" s="119">
        <v>0</v>
      </c>
      <c r="F27" s="119">
        <v>0</v>
      </c>
      <c r="G27" s="120">
        <f>SUM(B27:F27)</f>
        <v>6300</v>
      </c>
      <c r="H27" s="119">
        <v>0</v>
      </c>
      <c r="I27" s="120">
        <f>SUM(G27,H27)</f>
        <v>6300</v>
      </c>
      <c r="J27" s="119">
        <v>123710</v>
      </c>
      <c r="K27" s="119">
        <v>61968</v>
      </c>
      <c r="L27" s="121">
        <v>24355</v>
      </c>
      <c r="M27" s="122">
        <f>SUM(J27:L27)</f>
        <v>210033</v>
      </c>
      <c r="N27" s="123">
        <v>10000</v>
      </c>
      <c r="O27" s="3"/>
      <c r="P27" s="115" t="s">
        <v>63</v>
      </c>
      <c r="Q27" s="103">
        <v>0</v>
      </c>
      <c r="R27" s="103">
        <v>0</v>
      </c>
      <c r="S27" s="103">
        <v>0</v>
      </c>
      <c r="T27" s="104">
        <v>0</v>
      </c>
      <c r="U27" s="105">
        <v>0</v>
      </c>
      <c r="V27" s="98">
        <v>0</v>
      </c>
      <c r="W27" s="103">
        <v>0</v>
      </c>
      <c r="X27" s="98">
        <f>SUM(V27,W27)</f>
        <v>0</v>
      </c>
      <c r="Y27" s="103">
        <v>2025</v>
      </c>
      <c r="Z27" s="104">
        <v>0</v>
      </c>
      <c r="AA27" s="105">
        <v>0</v>
      </c>
      <c r="AB27" s="101">
        <f>SUM(Y27:AA27)</f>
        <v>2025</v>
      </c>
      <c r="AC27" s="116">
        <v>0</v>
      </c>
      <c r="AD27" s="3"/>
      <c r="AE27" s="118" t="s">
        <v>63</v>
      </c>
      <c r="AF27" s="121">
        <v>0</v>
      </c>
      <c r="AG27" s="124">
        <v>0</v>
      </c>
      <c r="AH27" s="119">
        <v>0</v>
      </c>
      <c r="AI27" s="121">
        <v>0</v>
      </c>
      <c r="AJ27" s="124">
        <v>0</v>
      </c>
      <c r="AK27" s="98">
        <f>SUM(AF27:AJ27)</f>
        <v>0</v>
      </c>
      <c r="AL27" s="119">
        <v>0</v>
      </c>
      <c r="AM27" s="125">
        <f>SUM(AK27,AL27)</f>
        <v>0</v>
      </c>
      <c r="AN27" s="121">
        <v>203590</v>
      </c>
      <c r="AO27" s="124">
        <v>15387</v>
      </c>
      <c r="AP27" s="121">
        <v>20000</v>
      </c>
      <c r="AQ27" s="122">
        <f>SUM(AN27:AP27)</f>
        <v>238977</v>
      </c>
      <c r="AR27" s="123">
        <v>0</v>
      </c>
      <c r="AS27" s="3"/>
      <c r="AT27" s="102" t="s">
        <v>63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SUM(AU:AY)</f>
        <v>0</v>
      </c>
      <c r="BA27" s="103">
        <v>0</v>
      </c>
      <c r="BB27" s="98">
        <f>SUM(AZ27,BA27)</f>
        <v>0</v>
      </c>
      <c r="BC27" s="103">
        <v>124100</v>
      </c>
      <c r="BD27" s="103">
        <v>40000</v>
      </c>
      <c r="BE27" s="104">
        <v>0</v>
      </c>
      <c r="BF27" s="108">
        <f>SUM(BC27:BE27)</f>
        <v>164100</v>
      </c>
      <c r="BG27" s="107">
        <v>0</v>
      </c>
      <c r="BH27" s="3"/>
      <c r="BI27" s="102" t="s">
        <v>63</v>
      </c>
      <c r="BJ27" s="105">
        <v>0</v>
      </c>
      <c r="BK27" s="104">
        <v>0</v>
      </c>
      <c r="BL27" s="105">
        <v>0</v>
      </c>
      <c r="BM27" s="103">
        <v>0</v>
      </c>
      <c r="BN27" s="103">
        <v>0</v>
      </c>
      <c r="BO27" s="105">
        <v>0</v>
      </c>
      <c r="BP27" s="103">
        <v>0</v>
      </c>
      <c r="BQ27" s="98">
        <f>SUM(BO27,BP27)</f>
        <v>0</v>
      </c>
      <c r="BR27" s="103">
        <v>121548</v>
      </c>
      <c r="BS27" s="103">
        <v>243548</v>
      </c>
      <c r="BT27" s="104">
        <v>0</v>
      </c>
      <c r="BU27" s="108">
        <f>SUM(BR27:BT27)</f>
        <v>365096</v>
      </c>
      <c r="BV27" s="107">
        <v>0</v>
      </c>
      <c r="BW27" s="3"/>
      <c r="BX27" s="102" t="s">
        <v>63</v>
      </c>
      <c r="BY27" s="103">
        <v>2887</v>
      </c>
      <c r="BZ27" s="103">
        <v>0</v>
      </c>
      <c r="CA27" s="103">
        <v>355</v>
      </c>
      <c r="CB27" s="103">
        <v>0</v>
      </c>
      <c r="CC27" s="103">
        <v>0</v>
      </c>
      <c r="CD27" s="100">
        <f>SUM(BY27:CC27)</f>
        <v>3242</v>
      </c>
      <c r="CE27" s="103">
        <v>0</v>
      </c>
      <c r="CF27" s="100">
        <f>SUM(CD27,CE27)</f>
        <v>3242</v>
      </c>
      <c r="CG27" s="103">
        <v>9839</v>
      </c>
      <c r="CH27" s="103">
        <v>0</v>
      </c>
      <c r="CI27" s="104">
        <v>0</v>
      </c>
      <c r="CJ27" s="101">
        <f>SUM(CG27:CI27)</f>
        <v>9839</v>
      </c>
      <c r="CK27" s="112">
        <v>1000</v>
      </c>
      <c r="CL27" s="3"/>
      <c r="CM27" s="102" t="s">
        <v>63</v>
      </c>
      <c r="CN27" s="98">
        <f t="shared" ref="CN27:CX27" si="3">SUM(B27,Q27,AF27,AU27,BJ27,BY27)</f>
        <v>8539</v>
      </c>
      <c r="CO27" s="98">
        <f t="shared" si="3"/>
        <v>3</v>
      </c>
      <c r="CP27" s="98">
        <f t="shared" si="3"/>
        <v>1000</v>
      </c>
      <c r="CQ27" s="98">
        <f t="shared" si="3"/>
        <v>0</v>
      </c>
      <c r="CR27" s="98">
        <f t="shared" si="3"/>
        <v>0</v>
      </c>
      <c r="CS27" s="98">
        <f t="shared" si="3"/>
        <v>9542</v>
      </c>
      <c r="CT27" s="98">
        <f t="shared" si="3"/>
        <v>0</v>
      </c>
      <c r="CU27" s="98">
        <f t="shared" si="3"/>
        <v>9542</v>
      </c>
      <c r="CV27" s="98">
        <f t="shared" si="3"/>
        <v>584812</v>
      </c>
      <c r="CW27" s="98">
        <f t="shared" si="3"/>
        <v>360903</v>
      </c>
      <c r="CX27" s="98">
        <f t="shared" si="3"/>
        <v>44355</v>
      </c>
      <c r="CY27" s="113">
        <f>SUM(CV27:CX27)</f>
        <v>990070</v>
      </c>
      <c r="CZ27" s="114">
        <f>SUM(N27,AC27,AR27,BG27,BV27,CK27)</f>
        <v>11000</v>
      </c>
    </row>
    <row r="28" spans="1:104" x14ac:dyDescent="0.25">
      <c r="A28" s="118"/>
      <c r="B28" s="103"/>
      <c r="C28" s="103"/>
      <c r="D28" s="103"/>
      <c r="E28" s="103"/>
      <c r="F28" s="103"/>
      <c r="G28" s="100"/>
      <c r="H28" s="103"/>
      <c r="I28" s="100"/>
      <c r="J28" s="103"/>
      <c r="K28" s="103"/>
      <c r="L28" s="104"/>
      <c r="M28" s="101"/>
      <c r="N28" s="116"/>
      <c r="O28" s="3"/>
      <c r="P28" s="115"/>
      <c r="Q28" s="103"/>
      <c r="R28" s="103"/>
      <c r="S28" s="103"/>
      <c r="T28" s="104"/>
      <c r="U28" s="105"/>
      <c r="V28" s="98"/>
      <c r="W28" s="103"/>
      <c r="X28" s="98"/>
      <c r="Y28" s="103"/>
      <c r="Z28" s="104"/>
      <c r="AA28" s="105"/>
      <c r="AB28" s="101"/>
      <c r="AC28" s="116"/>
      <c r="AD28" s="3"/>
      <c r="AE28" s="115"/>
      <c r="AF28" s="104"/>
      <c r="AG28" s="105"/>
      <c r="AH28" s="103"/>
      <c r="AI28" s="104"/>
      <c r="AJ28" s="105"/>
      <c r="AK28" s="98"/>
      <c r="AL28" s="103"/>
      <c r="AM28" s="98"/>
      <c r="AN28" s="104"/>
      <c r="AO28" s="105"/>
      <c r="AP28" s="104"/>
      <c r="AQ28" s="101"/>
      <c r="AR28" s="116"/>
      <c r="AS28" s="3"/>
      <c r="AT28" s="102"/>
      <c r="AU28" s="103"/>
      <c r="AV28" s="103"/>
      <c r="AW28" s="103"/>
      <c r="AX28" s="103"/>
      <c r="AY28" s="103"/>
      <c r="AZ28" s="103"/>
      <c r="BA28" s="103"/>
      <c r="BB28" s="98"/>
      <c r="BC28" s="103"/>
      <c r="BD28" s="103"/>
      <c r="BE28" s="104"/>
      <c r="BF28" s="108"/>
      <c r="BG28" s="107"/>
      <c r="BH28" s="3"/>
      <c r="BI28" s="102"/>
      <c r="BJ28" s="105"/>
      <c r="BK28" s="104"/>
      <c r="BL28" s="105"/>
      <c r="BM28" s="103"/>
      <c r="BN28" s="103"/>
      <c r="BO28" s="105"/>
      <c r="BP28" s="103"/>
      <c r="BQ28" s="98"/>
      <c r="BR28" s="103"/>
      <c r="BS28" s="103"/>
      <c r="BT28" s="104"/>
      <c r="BU28" s="108"/>
      <c r="BV28" s="107"/>
      <c r="BW28" s="3"/>
      <c r="BX28" s="102"/>
      <c r="BY28" s="103"/>
      <c r="BZ28" s="103"/>
      <c r="CA28" s="103"/>
      <c r="CB28" s="103"/>
      <c r="CC28" s="103"/>
      <c r="CD28" s="100"/>
      <c r="CE28" s="103"/>
      <c r="CF28" s="100"/>
      <c r="CG28" s="103"/>
      <c r="CH28" s="103"/>
      <c r="CI28" s="104"/>
      <c r="CJ28" s="101"/>
      <c r="CK28" s="112"/>
      <c r="CL28" s="3"/>
      <c r="CM28" s="102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113"/>
      <c r="CZ28" s="114"/>
    </row>
    <row r="29" spans="1:104" x14ac:dyDescent="0.25">
      <c r="A29" s="118" t="s">
        <v>64</v>
      </c>
      <c r="B29" s="119">
        <v>9855</v>
      </c>
      <c r="C29" s="119">
        <v>3</v>
      </c>
      <c r="D29" s="119">
        <v>0</v>
      </c>
      <c r="E29" s="119">
        <v>0</v>
      </c>
      <c r="F29" s="119">
        <v>0</v>
      </c>
      <c r="G29" s="120">
        <f>SUM(B29:F29)</f>
        <v>9858</v>
      </c>
      <c r="H29" s="119">
        <v>0</v>
      </c>
      <c r="I29" s="120">
        <f>SUM(G29,H29)</f>
        <v>9858</v>
      </c>
      <c r="J29" s="119">
        <v>102150</v>
      </c>
      <c r="K29" s="119">
        <v>52500</v>
      </c>
      <c r="L29" s="121">
        <v>24833</v>
      </c>
      <c r="M29" s="122">
        <f>SUM(J29:L29)</f>
        <v>179483</v>
      </c>
      <c r="N29" s="123">
        <v>2000</v>
      </c>
      <c r="O29" s="3"/>
      <c r="P29" s="118" t="s">
        <v>64</v>
      </c>
      <c r="Q29" s="103">
        <v>0</v>
      </c>
      <c r="R29" s="103">
        <v>0</v>
      </c>
      <c r="S29" s="103">
        <v>0</v>
      </c>
      <c r="T29" s="104">
        <v>0</v>
      </c>
      <c r="U29" s="105">
        <v>0</v>
      </c>
      <c r="V29" s="98">
        <v>0</v>
      </c>
      <c r="W29" s="103">
        <v>0</v>
      </c>
      <c r="X29" s="98">
        <f>SUM(V29,W29)</f>
        <v>0</v>
      </c>
      <c r="Y29" s="103">
        <v>1812</v>
      </c>
      <c r="Z29" s="104">
        <v>0</v>
      </c>
      <c r="AA29" s="105">
        <v>0</v>
      </c>
      <c r="AB29" s="101">
        <f>SUM(Y29:AA29)</f>
        <v>1812</v>
      </c>
      <c r="AC29" s="116">
        <v>0</v>
      </c>
      <c r="AD29" s="3"/>
      <c r="AE29" s="118" t="s">
        <v>64</v>
      </c>
      <c r="AF29" s="121">
        <v>0</v>
      </c>
      <c r="AG29" s="124">
        <v>0</v>
      </c>
      <c r="AH29" s="119">
        <v>0</v>
      </c>
      <c r="AI29" s="121">
        <v>0</v>
      </c>
      <c r="AJ29" s="124">
        <v>0</v>
      </c>
      <c r="AK29" s="98">
        <f>SUM(AF29:AJ29)</f>
        <v>0</v>
      </c>
      <c r="AL29" s="119">
        <v>0</v>
      </c>
      <c r="AM29" s="125">
        <f>SUM(AK29,AL29)</f>
        <v>0</v>
      </c>
      <c r="AN29" s="121">
        <v>184283</v>
      </c>
      <c r="AO29" s="124">
        <v>15400</v>
      </c>
      <c r="AP29" s="121">
        <v>20000</v>
      </c>
      <c r="AQ29" s="122">
        <f>SUM(AN29:AP29)</f>
        <v>219683</v>
      </c>
      <c r="AR29" s="123">
        <v>0</v>
      </c>
      <c r="AS29" s="3"/>
      <c r="AT29" s="126" t="s">
        <v>64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SUM(AU:AY)</f>
        <v>0</v>
      </c>
      <c r="BA29" s="103">
        <v>0</v>
      </c>
      <c r="BB29" s="98">
        <f>SUM(AZ29,BA29)</f>
        <v>0</v>
      </c>
      <c r="BC29" s="103">
        <v>105988</v>
      </c>
      <c r="BD29" s="103">
        <v>30333</v>
      </c>
      <c r="BE29" s="104">
        <v>0</v>
      </c>
      <c r="BF29" s="108">
        <f>SUM(BC29:BE29)</f>
        <v>136321</v>
      </c>
      <c r="BG29" s="107">
        <v>0</v>
      </c>
      <c r="BH29" s="3"/>
      <c r="BI29" s="126" t="s">
        <v>64</v>
      </c>
      <c r="BJ29" s="105">
        <v>0</v>
      </c>
      <c r="BK29" s="104">
        <v>0</v>
      </c>
      <c r="BL29" s="105">
        <v>0</v>
      </c>
      <c r="BM29" s="103">
        <v>0</v>
      </c>
      <c r="BN29" s="103">
        <v>0</v>
      </c>
      <c r="BO29" s="105">
        <v>0</v>
      </c>
      <c r="BP29" s="103">
        <v>0</v>
      </c>
      <c r="BQ29" s="98">
        <f>SUM(BO29,BP29)</f>
        <v>0</v>
      </c>
      <c r="BR29" s="103">
        <v>63500</v>
      </c>
      <c r="BS29" s="103">
        <v>170000</v>
      </c>
      <c r="BT29" s="104">
        <v>0</v>
      </c>
      <c r="BU29" s="108">
        <f>SUM(BR29:BT29)</f>
        <v>233500</v>
      </c>
      <c r="BV29" s="107">
        <v>0</v>
      </c>
      <c r="BW29" s="3"/>
      <c r="BX29" s="126" t="s">
        <v>64</v>
      </c>
      <c r="BY29" s="103">
        <v>4367</v>
      </c>
      <c r="BZ29" s="103">
        <v>233</v>
      </c>
      <c r="CA29" s="103">
        <v>0</v>
      </c>
      <c r="CB29" s="103">
        <v>0</v>
      </c>
      <c r="CC29" s="103">
        <v>0</v>
      </c>
      <c r="CD29" s="100">
        <f>SUM(BY29:CC29)</f>
        <v>4600</v>
      </c>
      <c r="CE29" s="103">
        <v>0</v>
      </c>
      <c r="CF29" s="100">
        <f>SUM(CD29,CE29)</f>
        <v>4600</v>
      </c>
      <c r="CG29" s="103">
        <v>12700</v>
      </c>
      <c r="CH29" s="103">
        <v>0</v>
      </c>
      <c r="CI29" s="104">
        <v>0</v>
      </c>
      <c r="CJ29" s="101">
        <f>SUM(CG29:CI29)</f>
        <v>12700</v>
      </c>
      <c r="CK29" s="112">
        <v>3000</v>
      </c>
      <c r="CL29" s="3"/>
      <c r="CM29" s="126" t="s">
        <v>64</v>
      </c>
      <c r="CN29" s="98">
        <f t="shared" ref="CN29:CX29" si="4">SUM(B29,Q29,AF29,AU29,BJ29,BY29)</f>
        <v>14222</v>
      </c>
      <c r="CO29" s="98">
        <f t="shared" si="4"/>
        <v>236</v>
      </c>
      <c r="CP29" s="98">
        <f t="shared" si="4"/>
        <v>0</v>
      </c>
      <c r="CQ29" s="98">
        <f t="shared" si="4"/>
        <v>0</v>
      </c>
      <c r="CR29" s="98">
        <f t="shared" si="4"/>
        <v>0</v>
      </c>
      <c r="CS29" s="98">
        <f t="shared" si="4"/>
        <v>14458</v>
      </c>
      <c r="CT29" s="98">
        <f t="shared" si="4"/>
        <v>0</v>
      </c>
      <c r="CU29" s="98">
        <f t="shared" si="4"/>
        <v>14458</v>
      </c>
      <c r="CV29" s="98">
        <f t="shared" si="4"/>
        <v>470433</v>
      </c>
      <c r="CW29" s="98">
        <f t="shared" si="4"/>
        <v>268233</v>
      </c>
      <c r="CX29" s="98">
        <f t="shared" si="4"/>
        <v>44833</v>
      </c>
      <c r="CY29" s="113">
        <f>SUM(CV29:CX29)+1</f>
        <v>783500</v>
      </c>
      <c r="CZ29" s="114">
        <f>SUM(N29,AC29,AR29,BG29,BV29,CK29)</f>
        <v>5000</v>
      </c>
    </row>
    <row r="30" spans="1:104" x14ac:dyDescent="0.25">
      <c r="A30" s="118"/>
      <c r="B30" s="103"/>
      <c r="C30" s="103"/>
      <c r="D30" s="103"/>
      <c r="E30" s="103"/>
      <c r="F30" s="103"/>
      <c r="G30" s="100"/>
      <c r="H30" s="103"/>
      <c r="I30" s="100"/>
      <c r="J30" s="103"/>
      <c r="K30" s="103"/>
      <c r="L30" s="104"/>
      <c r="M30" s="101"/>
      <c r="N30" s="116"/>
      <c r="O30" s="3"/>
      <c r="P30" s="115"/>
      <c r="Q30" s="103"/>
      <c r="R30" s="103"/>
      <c r="S30" s="103"/>
      <c r="T30" s="104"/>
      <c r="U30" s="105"/>
      <c r="V30" s="98"/>
      <c r="W30" s="103"/>
      <c r="X30" s="98"/>
      <c r="Y30" s="103"/>
      <c r="Z30" s="104"/>
      <c r="AA30" s="105"/>
      <c r="AB30" s="101"/>
      <c r="AC30" s="116"/>
      <c r="AD30" s="3"/>
      <c r="AE30" s="115"/>
      <c r="AF30" s="104"/>
      <c r="AG30" s="105"/>
      <c r="AH30" s="103"/>
      <c r="AI30" s="104"/>
      <c r="AJ30" s="105"/>
      <c r="AK30" s="98"/>
      <c r="AL30" s="103"/>
      <c r="AM30" s="98"/>
      <c r="AN30" s="104"/>
      <c r="AO30" s="105"/>
      <c r="AP30" s="104"/>
      <c r="AQ30" s="101"/>
      <c r="AR30" s="116"/>
      <c r="AS30" s="3"/>
      <c r="AT30" s="102"/>
      <c r="AU30" s="103"/>
      <c r="AV30" s="103"/>
      <c r="AW30" s="103"/>
      <c r="AX30" s="103"/>
      <c r="AY30" s="103"/>
      <c r="AZ30" s="103"/>
      <c r="BA30" s="103"/>
      <c r="BB30" s="98"/>
      <c r="BC30" s="103"/>
      <c r="BD30" s="103"/>
      <c r="BE30" s="104"/>
      <c r="BF30" s="108"/>
      <c r="BG30" s="107"/>
      <c r="BH30" s="3"/>
      <c r="BI30" s="102"/>
      <c r="BJ30" s="105"/>
      <c r="BK30" s="104"/>
      <c r="BL30" s="105"/>
      <c r="BM30" s="103"/>
      <c r="BN30" s="103"/>
      <c r="BO30" s="105"/>
      <c r="BP30" s="103"/>
      <c r="BQ30" s="98"/>
      <c r="BR30" s="103"/>
      <c r="BS30" s="103"/>
      <c r="BT30" s="104"/>
      <c r="BU30" s="108"/>
      <c r="BV30" s="107"/>
      <c r="BW30" s="3"/>
      <c r="BX30" s="102"/>
      <c r="BY30" s="103"/>
      <c r="BZ30" s="103"/>
      <c r="CA30" s="103"/>
      <c r="CB30" s="103"/>
      <c r="CC30" s="103"/>
      <c r="CD30" s="100"/>
      <c r="CE30" s="103"/>
      <c r="CF30" s="100"/>
      <c r="CG30" s="103"/>
      <c r="CH30" s="103"/>
      <c r="CI30" s="104"/>
      <c r="CJ30" s="101"/>
      <c r="CK30" s="112"/>
      <c r="CL30" s="3"/>
      <c r="CM30" s="102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113"/>
      <c r="CZ30" s="114"/>
    </row>
    <row r="31" spans="1:104" x14ac:dyDescent="0.25">
      <c r="A31" s="118" t="s">
        <v>65</v>
      </c>
      <c r="B31" s="119">
        <v>9911</v>
      </c>
      <c r="C31" s="119">
        <v>1</v>
      </c>
      <c r="D31" s="119">
        <v>0</v>
      </c>
      <c r="E31" s="119">
        <v>0</v>
      </c>
      <c r="F31" s="119">
        <v>0</v>
      </c>
      <c r="G31" s="120">
        <f>SUM(B31:F31)</f>
        <v>9912</v>
      </c>
      <c r="H31" s="119">
        <v>0</v>
      </c>
      <c r="I31" s="120">
        <f>SUM(G31,H31)</f>
        <v>9912</v>
      </c>
      <c r="J31" s="119">
        <v>161516</v>
      </c>
      <c r="K31" s="119">
        <v>60968</v>
      </c>
      <c r="L31" s="121">
        <v>21774</v>
      </c>
      <c r="M31" s="122">
        <f>SUM(J31:L31)</f>
        <v>244258</v>
      </c>
      <c r="N31" s="123">
        <v>3000</v>
      </c>
      <c r="O31" s="3"/>
      <c r="P31" s="118" t="s">
        <v>65</v>
      </c>
      <c r="Q31" s="103">
        <v>0</v>
      </c>
      <c r="R31" s="103">
        <v>0</v>
      </c>
      <c r="S31" s="103">
        <v>0</v>
      </c>
      <c r="T31" s="104">
        <v>0</v>
      </c>
      <c r="U31" s="105">
        <v>0</v>
      </c>
      <c r="V31" s="98">
        <v>0</v>
      </c>
      <c r="W31" s="103">
        <v>0</v>
      </c>
      <c r="X31" s="98">
        <f>SUM(V31,W31)</f>
        <v>0</v>
      </c>
      <c r="Y31" s="103">
        <v>2611</v>
      </c>
      <c r="Z31" s="104">
        <v>0</v>
      </c>
      <c r="AA31" s="105">
        <v>0</v>
      </c>
      <c r="AB31" s="101">
        <f>SUM(Y31:AA31)</f>
        <v>2611</v>
      </c>
      <c r="AC31" s="116">
        <v>0</v>
      </c>
      <c r="AD31" s="3"/>
      <c r="AE31" s="118" t="s">
        <v>65</v>
      </c>
      <c r="AF31" s="121">
        <v>0</v>
      </c>
      <c r="AG31" s="124">
        <v>0</v>
      </c>
      <c r="AH31" s="119">
        <v>0</v>
      </c>
      <c r="AI31" s="121">
        <v>0</v>
      </c>
      <c r="AJ31" s="124">
        <v>0</v>
      </c>
      <c r="AK31" s="98">
        <f>SUM(AF31:AJ31)</f>
        <v>0</v>
      </c>
      <c r="AL31" s="119">
        <v>0</v>
      </c>
      <c r="AM31" s="125">
        <f>SUM(AK31,AL31)</f>
        <v>0</v>
      </c>
      <c r="AN31" s="121">
        <v>182684</v>
      </c>
      <c r="AO31" s="124">
        <v>13000</v>
      </c>
      <c r="AP31" s="121">
        <v>20000</v>
      </c>
      <c r="AQ31" s="122">
        <f>SUM(AN31:AP31)</f>
        <v>215684</v>
      </c>
      <c r="AR31" s="123">
        <v>0</v>
      </c>
      <c r="AS31" s="3"/>
      <c r="AT31" s="126" t="s">
        <v>65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SUM(AU:AY)</f>
        <v>0</v>
      </c>
      <c r="BA31" s="103">
        <v>0</v>
      </c>
      <c r="BB31" s="98">
        <f>SUM(AZ31,BA31)</f>
        <v>0</v>
      </c>
      <c r="BC31" s="103">
        <v>97108</v>
      </c>
      <c r="BD31" s="103">
        <v>31290</v>
      </c>
      <c r="BE31" s="104">
        <v>0</v>
      </c>
      <c r="BF31" s="108">
        <f>SUM(BC31:BE31)+1</f>
        <v>128399</v>
      </c>
      <c r="BG31" s="107">
        <v>0</v>
      </c>
      <c r="BH31" s="3"/>
      <c r="BI31" s="126" t="s">
        <v>65</v>
      </c>
      <c r="BJ31" s="105">
        <v>0</v>
      </c>
      <c r="BK31" s="104">
        <v>0</v>
      </c>
      <c r="BL31" s="105">
        <v>0</v>
      </c>
      <c r="BM31" s="103">
        <v>0</v>
      </c>
      <c r="BN31" s="103">
        <v>0</v>
      </c>
      <c r="BO31" s="105">
        <v>0</v>
      </c>
      <c r="BP31" s="103">
        <v>0</v>
      </c>
      <c r="BQ31" s="98">
        <f>SUM(BO31,BP31)</f>
        <v>0</v>
      </c>
      <c r="BR31" s="103">
        <v>37581</v>
      </c>
      <c r="BS31" s="103">
        <v>105806</v>
      </c>
      <c r="BT31" s="104">
        <v>0</v>
      </c>
      <c r="BU31" s="108">
        <f>SUM(BR31:BT31)</f>
        <v>143387</v>
      </c>
      <c r="BV31" s="107">
        <v>0</v>
      </c>
      <c r="BW31" s="3"/>
      <c r="BX31" s="126" t="s">
        <v>65</v>
      </c>
      <c r="BY31" s="103">
        <v>4694</v>
      </c>
      <c r="BZ31" s="103">
        <v>0</v>
      </c>
      <c r="CA31" s="103">
        <v>0</v>
      </c>
      <c r="CB31" s="103">
        <v>0</v>
      </c>
      <c r="CC31" s="103">
        <v>0</v>
      </c>
      <c r="CD31" s="100">
        <f>SUM(BY31:CC31)</f>
        <v>4694</v>
      </c>
      <c r="CE31" s="103">
        <v>0</v>
      </c>
      <c r="CF31" s="100">
        <f>SUM(CD31,CE31)</f>
        <v>4694</v>
      </c>
      <c r="CG31" s="103">
        <v>9000</v>
      </c>
      <c r="CH31" s="103">
        <v>0</v>
      </c>
      <c r="CI31" s="104">
        <v>0</v>
      </c>
      <c r="CJ31" s="101">
        <f>SUM(CG31:CI31)</f>
        <v>9000</v>
      </c>
      <c r="CK31" s="112">
        <v>0</v>
      </c>
      <c r="CL31" s="3"/>
      <c r="CM31" s="126" t="s">
        <v>65</v>
      </c>
      <c r="CN31" s="98">
        <f>SUM(B31,Q31,AF31,AU31,BJ31,BY31)</f>
        <v>14605</v>
      </c>
      <c r="CO31" s="98">
        <f>SUM(C31,R31,AG31,AV31,BK31,BZ31)</f>
        <v>1</v>
      </c>
      <c r="CP31" s="98">
        <f>SUM(D31,S31,AH31,AW31,BL31,CA31)</f>
        <v>0</v>
      </c>
      <c r="CQ31" s="98">
        <f>SUM(E31,T31,AI31,AX31,BM31,CB31)</f>
        <v>0</v>
      </c>
      <c r="CR31" s="98">
        <f>SUM(F31,U31,AJ31,AY31,BN31,CC31)</f>
        <v>0</v>
      </c>
      <c r="CS31" s="98">
        <f>SUM(G31,V31,AK31,AZ31,BO31,CD31)-1</f>
        <v>14605</v>
      </c>
      <c r="CT31" s="98">
        <f>SUM(H31,W31,AL31,BA31,BP31,CE31)</f>
        <v>0</v>
      </c>
      <c r="CU31" s="98">
        <f>SUM(I31,X31,AM31,BB31,BQ31,CF31)-1</f>
        <v>14605</v>
      </c>
      <c r="CV31" s="98">
        <f>SUM(J31,Y31,AN31,BC31,BR31,CG31)</f>
        <v>490500</v>
      </c>
      <c r="CW31" s="98">
        <f>SUM(K31,Z31,AO31,BD31,BS31,CH31)+1</f>
        <v>211065</v>
      </c>
      <c r="CX31" s="98">
        <f>SUM(L31,AA31,AP31,BE31,BT31,CI31)</f>
        <v>41774</v>
      </c>
      <c r="CY31" s="113">
        <f>SUM(CV31:CX31)</f>
        <v>743339</v>
      </c>
      <c r="CZ31" s="114">
        <f>SUM(N31,AC31,AR31,BG31,BV31,CK31)</f>
        <v>3000</v>
      </c>
    </row>
    <row r="32" spans="1:104" x14ac:dyDescent="0.25">
      <c r="A32" s="118"/>
      <c r="B32" s="103"/>
      <c r="C32" s="103"/>
      <c r="D32" s="103"/>
      <c r="E32" s="103"/>
      <c r="F32" s="103"/>
      <c r="G32" s="100"/>
      <c r="H32" s="103"/>
      <c r="I32" s="100"/>
      <c r="J32" s="103"/>
      <c r="K32" s="103"/>
      <c r="L32" s="104"/>
      <c r="M32" s="101"/>
      <c r="N32" s="116"/>
      <c r="O32" s="3"/>
      <c r="P32" s="115"/>
      <c r="Q32" s="103"/>
      <c r="R32" s="103"/>
      <c r="S32" s="103"/>
      <c r="T32" s="104"/>
      <c r="U32" s="105"/>
      <c r="V32" s="98"/>
      <c r="W32" s="103"/>
      <c r="X32" s="98"/>
      <c r="Y32" s="103"/>
      <c r="Z32" s="104"/>
      <c r="AA32" s="105"/>
      <c r="AB32" s="101"/>
      <c r="AC32" s="116"/>
      <c r="AD32" s="3"/>
      <c r="AE32" s="115"/>
      <c r="AF32" s="104"/>
      <c r="AG32" s="105"/>
      <c r="AH32" s="103"/>
      <c r="AI32" s="104"/>
      <c r="AJ32" s="105"/>
      <c r="AK32" s="98"/>
      <c r="AL32" s="103"/>
      <c r="AM32" s="98"/>
      <c r="AN32" s="104"/>
      <c r="AO32" s="105"/>
      <c r="AP32" s="104"/>
      <c r="AQ32" s="101"/>
      <c r="AR32" s="116"/>
      <c r="AS32" s="3"/>
      <c r="AT32" s="102"/>
      <c r="AU32" s="103"/>
      <c r="AV32" s="103"/>
      <c r="AW32" s="103"/>
      <c r="AX32" s="103"/>
      <c r="AY32" s="103"/>
      <c r="AZ32" s="103"/>
      <c r="BA32" s="103"/>
      <c r="BB32" s="98"/>
      <c r="BC32" s="103"/>
      <c r="BD32" s="103"/>
      <c r="BE32" s="104"/>
      <c r="BF32" s="108"/>
      <c r="BG32" s="107"/>
      <c r="BH32" s="3"/>
      <c r="BI32" s="102"/>
      <c r="BJ32" s="105"/>
      <c r="BK32" s="104"/>
      <c r="BL32" s="105"/>
      <c r="BM32" s="103"/>
      <c r="BN32" s="103"/>
      <c r="BO32" s="105"/>
      <c r="BP32" s="103"/>
      <c r="BQ32" s="98"/>
      <c r="BR32" s="103"/>
      <c r="BS32" s="103"/>
      <c r="BT32" s="104"/>
      <c r="BU32" s="108"/>
      <c r="BV32" s="107"/>
      <c r="BW32" s="3"/>
      <c r="BX32" s="102"/>
      <c r="BY32" s="103"/>
      <c r="BZ32" s="103"/>
      <c r="CA32" s="103"/>
      <c r="CB32" s="103"/>
      <c r="CC32" s="103"/>
      <c r="CD32" s="100"/>
      <c r="CE32" s="103"/>
      <c r="CF32" s="100"/>
      <c r="CG32" s="103"/>
      <c r="CH32" s="103"/>
      <c r="CI32" s="104"/>
      <c r="CJ32" s="101"/>
      <c r="CK32" s="112"/>
      <c r="CL32" s="3"/>
      <c r="CM32" s="102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113"/>
      <c r="CZ32" s="114"/>
    </row>
    <row r="33" spans="1:104" x14ac:dyDescent="0.25">
      <c r="A33" s="118" t="s">
        <v>66</v>
      </c>
      <c r="B33" s="119">
        <v>9318</v>
      </c>
      <c r="C33" s="119">
        <v>6</v>
      </c>
      <c r="D33" s="119">
        <v>0</v>
      </c>
      <c r="E33" s="119">
        <v>0</v>
      </c>
      <c r="F33" s="119">
        <v>7</v>
      </c>
      <c r="G33" s="120">
        <f>SUM(B33:F33)+1</f>
        <v>9332</v>
      </c>
      <c r="H33" s="119">
        <v>0</v>
      </c>
      <c r="I33" s="120">
        <f>SUM(G33,H33)</f>
        <v>9332</v>
      </c>
      <c r="J33" s="119">
        <v>189933</v>
      </c>
      <c r="K33" s="119">
        <v>67833</v>
      </c>
      <c r="L33" s="121">
        <v>25000</v>
      </c>
      <c r="M33" s="122">
        <f>SUM(J33:L33)</f>
        <v>282766</v>
      </c>
      <c r="N33" s="123">
        <v>2000</v>
      </c>
      <c r="O33" s="3"/>
      <c r="P33" s="118" t="s">
        <v>66</v>
      </c>
      <c r="Q33" s="103">
        <v>0</v>
      </c>
      <c r="R33" s="103">
        <v>0</v>
      </c>
      <c r="S33" s="103">
        <v>0</v>
      </c>
      <c r="T33" s="104">
        <v>0</v>
      </c>
      <c r="U33" s="105">
        <v>0</v>
      </c>
      <c r="V33" s="98">
        <v>0</v>
      </c>
      <c r="W33" s="103">
        <v>0</v>
      </c>
      <c r="X33" s="98">
        <f>SUM(V33,W33)</f>
        <v>0</v>
      </c>
      <c r="Y33" s="103">
        <v>1485</v>
      </c>
      <c r="Z33" s="104">
        <v>0</v>
      </c>
      <c r="AA33" s="105">
        <v>0</v>
      </c>
      <c r="AB33" s="101">
        <f>SUM(Y33:AA33)</f>
        <v>1485</v>
      </c>
      <c r="AC33" s="116">
        <v>0</v>
      </c>
      <c r="AD33" s="3"/>
      <c r="AE33" s="118" t="s">
        <v>66</v>
      </c>
      <c r="AF33" s="121">
        <v>0</v>
      </c>
      <c r="AG33" s="124">
        <v>0</v>
      </c>
      <c r="AH33" s="119">
        <v>0</v>
      </c>
      <c r="AI33" s="121">
        <v>0</v>
      </c>
      <c r="AJ33" s="124">
        <v>0</v>
      </c>
      <c r="AK33" s="98">
        <f>SUM(AF33:AJ33)</f>
        <v>0</v>
      </c>
      <c r="AL33" s="119">
        <v>0</v>
      </c>
      <c r="AM33" s="125">
        <f>SUM(AK33,AL33)</f>
        <v>0</v>
      </c>
      <c r="AN33" s="121">
        <v>170790</v>
      </c>
      <c r="AO33" s="124">
        <v>13400</v>
      </c>
      <c r="AP33" s="121">
        <v>20000</v>
      </c>
      <c r="AQ33" s="122">
        <f>SUM(AN33:AP33)</f>
        <v>204190</v>
      </c>
      <c r="AR33" s="123">
        <v>0</v>
      </c>
      <c r="AS33" s="3"/>
      <c r="AT33" s="126" t="s">
        <v>66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SUM(AU:AY)</f>
        <v>0</v>
      </c>
      <c r="BA33" s="103">
        <v>0</v>
      </c>
      <c r="BB33" s="98">
        <f>SUM(AZ33,BA33)</f>
        <v>0</v>
      </c>
      <c r="BC33" s="103">
        <v>84117</v>
      </c>
      <c r="BD33" s="103">
        <v>40000</v>
      </c>
      <c r="BE33" s="104">
        <v>0</v>
      </c>
      <c r="BF33" s="108">
        <f>SUM(BC33:BE33)</f>
        <v>124117</v>
      </c>
      <c r="BG33" s="107">
        <v>0</v>
      </c>
      <c r="BH33" s="3"/>
      <c r="BI33" s="126" t="s">
        <v>66</v>
      </c>
      <c r="BJ33" s="105">
        <v>0</v>
      </c>
      <c r="BK33" s="104">
        <v>0</v>
      </c>
      <c r="BL33" s="105">
        <v>0</v>
      </c>
      <c r="BM33" s="103">
        <v>0</v>
      </c>
      <c r="BN33" s="103">
        <v>0</v>
      </c>
      <c r="BO33" s="105">
        <v>0</v>
      </c>
      <c r="BP33" s="103">
        <v>0</v>
      </c>
      <c r="BQ33" s="98">
        <f>SUM(BO33,BP33)</f>
        <v>0</v>
      </c>
      <c r="BR33" s="103">
        <v>47167</v>
      </c>
      <c r="BS33" s="103">
        <v>86667</v>
      </c>
      <c r="BT33" s="104">
        <v>0</v>
      </c>
      <c r="BU33" s="108">
        <f>SUM(BR33:BT33)</f>
        <v>133834</v>
      </c>
      <c r="BV33" s="107">
        <v>0</v>
      </c>
      <c r="BW33" s="3"/>
      <c r="BX33" s="126" t="s">
        <v>66</v>
      </c>
      <c r="BY33" s="103">
        <v>3400</v>
      </c>
      <c r="BZ33" s="103">
        <v>0</v>
      </c>
      <c r="CA33" s="103">
        <v>0</v>
      </c>
      <c r="CB33" s="103">
        <v>0</v>
      </c>
      <c r="CC33" s="103">
        <v>0</v>
      </c>
      <c r="CD33" s="100">
        <f>SUM(BY33:CC33)</f>
        <v>3400</v>
      </c>
      <c r="CE33" s="103">
        <v>0</v>
      </c>
      <c r="CF33" s="100">
        <f>SUM(CD33,CE33)</f>
        <v>3400</v>
      </c>
      <c r="CG33" s="103">
        <v>6100</v>
      </c>
      <c r="CH33" s="103">
        <v>667</v>
      </c>
      <c r="CI33" s="104">
        <v>0</v>
      </c>
      <c r="CJ33" s="101">
        <f>SUM(CG33:CI33)</f>
        <v>6767</v>
      </c>
      <c r="CK33" s="112">
        <v>0</v>
      </c>
      <c r="CL33" s="3"/>
      <c r="CM33" s="126" t="s">
        <v>66</v>
      </c>
      <c r="CN33" s="98">
        <f t="shared" ref="CN33:CX33" si="5">SUM(B33,Q33,AF33,AU33,BJ33,BY33)</f>
        <v>12718</v>
      </c>
      <c r="CO33" s="98">
        <f t="shared" si="5"/>
        <v>6</v>
      </c>
      <c r="CP33" s="98">
        <f t="shared" si="5"/>
        <v>0</v>
      </c>
      <c r="CQ33" s="98">
        <f t="shared" si="5"/>
        <v>0</v>
      </c>
      <c r="CR33" s="98">
        <f t="shared" si="5"/>
        <v>7</v>
      </c>
      <c r="CS33" s="98">
        <f t="shared" si="5"/>
        <v>12732</v>
      </c>
      <c r="CT33" s="98">
        <f t="shared" si="5"/>
        <v>0</v>
      </c>
      <c r="CU33" s="98">
        <f t="shared" si="5"/>
        <v>12732</v>
      </c>
      <c r="CV33" s="98">
        <f t="shared" si="5"/>
        <v>499592</v>
      </c>
      <c r="CW33" s="98">
        <f t="shared" si="5"/>
        <v>208567</v>
      </c>
      <c r="CX33" s="98">
        <f t="shared" si="5"/>
        <v>45000</v>
      </c>
      <c r="CY33" s="113">
        <f>SUM(CV33:CX33)</f>
        <v>753159</v>
      </c>
      <c r="CZ33" s="114">
        <f>SUM(N33,AC33,AR33,BG33,BV33,CK33)</f>
        <v>2000</v>
      </c>
    </row>
    <row r="34" spans="1:104" x14ac:dyDescent="0.25">
      <c r="A34" s="118"/>
      <c r="B34" s="103"/>
      <c r="C34" s="103"/>
      <c r="D34" s="103"/>
      <c r="E34" s="103"/>
      <c r="F34" s="103"/>
      <c r="G34" s="100"/>
      <c r="H34" s="103"/>
      <c r="I34" s="100"/>
      <c r="J34" s="103"/>
      <c r="K34" s="103"/>
      <c r="L34" s="104"/>
      <c r="M34" s="101"/>
      <c r="N34" s="116"/>
      <c r="O34" s="3"/>
      <c r="P34" s="115"/>
      <c r="Q34" s="103"/>
      <c r="R34" s="103"/>
      <c r="S34" s="103"/>
      <c r="T34" s="104"/>
      <c r="U34" s="105"/>
      <c r="V34" s="98"/>
      <c r="W34" s="103"/>
      <c r="X34" s="98"/>
      <c r="Y34" s="103"/>
      <c r="Z34" s="104"/>
      <c r="AA34" s="105"/>
      <c r="AB34" s="101"/>
      <c r="AC34" s="116"/>
      <c r="AD34" s="3"/>
      <c r="AE34" s="115"/>
      <c r="AF34" s="104"/>
      <c r="AG34" s="105"/>
      <c r="AH34" s="103"/>
      <c r="AI34" s="104"/>
      <c r="AJ34" s="105"/>
      <c r="AK34" s="98"/>
      <c r="AL34" s="103"/>
      <c r="AM34" s="98"/>
      <c r="AN34" s="104"/>
      <c r="AO34" s="105"/>
      <c r="AP34" s="104"/>
      <c r="AQ34" s="101"/>
      <c r="AR34" s="116"/>
      <c r="AS34" s="3"/>
      <c r="AT34" s="102"/>
      <c r="AU34" s="103"/>
      <c r="AV34" s="103"/>
      <c r="AW34" s="103"/>
      <c r="AX34" s="103"/>
      <c r="AY34" s="103"/>
      <c r="AZ34" s="103"/>
      <c r="BA34" s="103"/>
      <c r="BB34" s="98"/>
      <c r="BC34" s="103"/>
      <c r="BD34" s="103"/>
      <c r="BE34" s="104"/>
      <c r="BF34" s="108"/>
      <c r="BG34" s="107"/>
      <c r="BH34" s="3"/>
      <c r="BI34" s="102"/>
      <c r="BJ34" s="105"/>
      <c r="BK34" s="104"/>
      <c r="BL34" s="105"/>
      <c r="BM34" s="103"/>
      <c r="BN34" s="103"/>
      <c r="BO34" s="105"/>
      <c r="BP34" s="103"/>
      <c r="BQ34" s="98"/>
      <c r="BR34" s="103"/>
      <c r="BS34" s="103"/>
      <c r="BT34" s="104"/>
      <c r="BU34" s="108"/>
      <c r="BV34" s="107"/>
      <c r="BW34" s="3"/>
      <c r="BX34" s="102"/>
      <c r="BY34" s="103"/>
      <c r="BZ34" s="103"/>
      <c r="CA34" s="103"/>
      <c r="CB34" s="103"/>
      <c r="CC34" s="103"/>
      <c r="CD34" s="100"/>
      <c r="CE34" s="103"/>
      <c r="CF34" s="100"/>
      <c r="CG34" s="103"/>
      <c r="CH34" s="103"/>
      <c r="CI34" s="104"/>
      <c r="CJ34" s="101"/>
      <c r="CK34" s="112"/>
      <c r="CL34" s="3"/>
      <c r="CM34" s="102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113"/>
      <c r="CZ34" s="114"/>
    </row>
    <row r="35" spans="1:104" x14ac:dyDescent="0.25">
      <c r="A35" s="118" t="s">
        <v>67</v>
      </c>
      <c r="B35" s="119">
        <v>8945</v>
      </c>
      <c r="C35" s="119">
        <v>1</v>
      </c>
      <c r="D35" s="119">
        <v>323</v>
      </c>
      <c r="E35" s="119">
        <v>0</v>
      </c>
      <c r="F35" s="119">
        <v>6</v>
      </c>
      <c r="G35" s="120">
        <f>SUM(B35:F35)</f>
        <v>9275</v>
      </c>
      <c r="H35" s="119">
        <v>0</v>
      </c>
      <c r="I35" s="120">
        <f>SUM(G35,H35)</f>
        <v>9275</v>
      </c>
      <c r="J35" s="119">
        <v>131710</v>
      </c>
      <c r="K35" s="119">
        <v>60806</v>
      </c>
      <c r="L35" s="121">
        <v>25000</v>
      </c>
      <c r="M35" s="122">
        <f>SUM(J35:L35)</f>
        <v>217516</v>
      </c>
      <c r="N35" s="123">
        <v>58267</v>
      </c>
      <c r="O35" s="3"/>
      <c r="P35" s="118" t="s">
        <v>67</v>
      </c>
      <c r="Q35" s="103">
        <v>0</v>
      </c>
      <c r="R35" s="103">
        <v>0</v>
      </c>
      <c r="S35" s="103">
        <v>0</v>
      </c>
      <c r="T35" s="104">
        <v>0</v>
      </c>
      <c r="U35" s="105">
        <v>0</v>
      </c>
      <c r="V35" s="98">
        <v>0</v>
      </c>
      <c r="W35" s="103">
        <v>0</v>
      </c>
      <c r="X35" s="98">
        <f>SUM(V35,W35)</f>
        <v>0</v>
      </c>
      <c r="Y35" s="103">
        <v>1416</v>
      </c>
      <c r="Z35" s="104">
        <v>0</v>
      </c>
      <c r="AA35" s="105">
        <v>0</v>
      </c>
      <c r="AB35" s="101">
        <f>SUM(Y35:AA35)</f>
        <v>1416</v>
      </c>
      <c r="AC35" s="116">
        <v>0</v>
      </c>
      <c r="AD35" s="3"/>
      <c r="AE35" s="118" t="s">
        <v>67</v>
      </c>
      <c r="AF35" s="121">
        <v>0</v>
      </c>
      <c r="AG35" s="124">
        <v>0</v>
      </c>
      <c r="AH35" s="119">
        <v>0</v>
      </c>
      <c r="AI35" s="121">
        <v>0</v>
      </c>
      <c r="AJ35" s="124">
        <v>0</v>
      </c>
      <c r="AK35" s="98">
        <f>SUM(AF35:AJ35)</f>
        <v>0</v>
      </c>
      <c r="AL35" s="119">
        <v>0</v>
      </c>
      <c r="AM35" s="125">
        <f>SUM(AK35,AL35)</f>
        <v>0</v>
      </c>
      <c r="AN35" s="121">
        <v>158868</v>
      </c>
      <c r="AO35" s="124">
        <v>24161</v>
      </c>
      <c r="AP35" s="121">
        <v>29032</v>
      </c>
      <c r="AQ35" s="122">
        <f>SUM(AN35:AP35)</f>
        <v>212061</v>
      </c>
      <c r="AR35" s="123">
        <v>0</v>
      </c>
      <c r="AS35" s="3"/>
      <c r="AT35" s="126" t="s">
        <v>67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SUM(AU:AY)</f>
        <v>0</v>
      </c>
      <c r="BA35" s="103">
        <v>0</v>
      </c>
      <c r="BB35" s="98">
        <f>SUM(AZ35,BA35)</f>
        <v>0</v>
      </c>
      <c r="BC35" s="103">
        <v>84652</v>
      </c>
      <c r="BD35" s="103">
        <v>40000</v>
      </c>
      <c r="BE35" s="104">
        <v>0</v>
      </c>
      <c r="BF35" s="108">
        <f>SUM(BC35:BE35)</f>
        <v>124652</v>
      </c>
      <c r="BG35" s="107">
        <v>0</v>
      </c>
      <c r="BH35" s="3"/>
      <c r="BI35" s="126" t="s">
        <v>67</v>
      </c>
      <c r="BJ35" s="105">
        <v>0</v>
      </c>
      <c r="BK35" s="104">
        <v>0</v>
      </c>
      <c r="BL35" s="105">
        <v>0</v>
      </c>
      <c r="BM35" s="103">
        <v>0</v>
      </c>
      <c r="BN35" s="103">
        <v>0</v>
      </c>
      <c r="BO35" s="105">
        <v>0</v>
      </c>
      <c r="BP35" s="103">
        <v>0</v>
      </c>
      <c r="BQ35" s="98">
        <f>SUM(BO35,BP35)</f>
        <v>0</v>
      </c>
      <c r="BR35" s="103">
        <v>12161</v>
      </c>
      <c r="BS35" s="103">
        <v>78065</v>
      </c>
      <c r="BT35" s="104">
        <v>0</v>
      </c>
      <c r="BU35" s="108">
        <f>SUM(BR35:BT35)</f>
        <v>90226</v>
      </c>
      <c r="BV35" s="107">
        <v>0</v>
      </c>
      <c r="BW35" s="3"/>
      <c r="BX35" s="126" t="s">
        <v>67</v>
      </c>
      <c r="BY35" s="103">
        <v>4048</v>
      </c>
      <c r="BZ35" s="103">
        <v>403</v>
      </c>
      <c r="CA35" s="103">
        <v>0</v>
      </c>
      <c r="CB35" s="103">
        <v>0</v>
      </c>
      <c r="CC35" s="103">
        <v>0</v>
      </c>
      <c r="CD35" s="100">
        <f>SUM(BY35:CC35)</f>
        <v>4451</v>
      </c>
      <c r="CE35" s="103">
        <v>0</v>
      </c>
      <c r="CF35" s="100">
        <f>SUM(CD35,CE35)</f>
        <v>4451</v>
      </c>
      <c r="CG35" s="103">
        <v>2887</v>
      </c>
      <c r="CH35" s="103">
        <v>774</v>
      </c>
      <c r="CI35" s="104">
        <v>0</v>
      </c>
      <c r="CJ35" s="101">
        <f>SUM(CG35:CI35)</f>
        <v>3661</v>
      </c>
      <c r="CK35" s="112">
        <v>2000</v>
      </c>
      <c r="CL35" s="3"/>
      <c r="CM35" s="126" t="s">
        <v>67</v>
      </c>
      <c r="CN35" s="98">
        <f t="shared" ref="CN35:CX35" si="6">SUM(B35,Q35,AF35,AU35,BJ35,BY35)</f>
        <v>12993</v>
      </c>
      <c r="CO35" s="98">
        <f t="shared" si="6"/>
        <v>404</v>
      </c>
      <c r="CP35" s="98">
        <f t="shared" si="6"/>
        <v>323</v>
      </c>
      <c r="CQ35" s="98">
        <f t="shared" si="6"/>
        <v>0</v>
      </c>
      <c r="CR35" s="98">
        <f t="shared" si="6"/>
        <v>6</v>
      </c>
      <c r="CS35" s="98">
        <f t="shared" si="6"/>
        <v>13726</v>
      </c>
      <c r="CT35" s="98">
        <f t="shared" si="6"/>
        <v>0</v>
      </c>
      <c r="CU35" s="98">
        <f t="shared" si="6"/>
        <v>13726</v>
      </c>
      <c r="CV35" s="98">
        <f t="shared" si="6"/>
        <v>391694</v>
      </c>
      <c r="CW35" s="98">
        <f t="shared" si="6"/>
        <v>203806</v>
      </c>
      <c r="CX35" s="98">
        <f t="shared" si="6"/>
        <v>54032</v>
      </c>
      <c r="CY35" s="113">
        <f>SUM(CV35:CX35)</f>
        <v>649532</v>
      </c>
      <c r="CZ35" s="114">
        <f>SUM(N35,AC35,AR35,BG35,BV35,CK35)</f>
        <v>60267</v>
      </c>
    </row>
    <row r="36" spans="1:104" x14ac:dyDescent="0.25">
      <c r="A36" s="118"/>
      <c r="B36" s="103"/>
      <c r="C36" s="103"/>
      <c r="D36" s="103"/>
      <c r="E36" s="103"/>
      <c r="F36" s="103"/>
      <c r="G36" s="100"/>
      <c r="H36" s="103"/>
      <c r="I36" s="100"/>
      <c r="J36" s="103"/>
      <c r="K36" s="103"/>
      <c r="L36" s="104"/>
      <c r="M36" s="101"/>
      <c r="N36" s="116"/>
      <c r="O36" s="3"/>
      <c r="P36" s="115"/>
      <c r="Q36" s="103"/>
      <c r="R36" s="103"/>
      <c r="S36" s="103"/>
      <c r="T36" s="104"/>
      <c r="U36" s="105"/>
      <c r="V36" s="98"/>
      <c r="W36" s="103"/>
      <c r="X36" s="98"/>
      <c r="Y36" s="103"/>
      <c r="Z36" s="104"/>
      <c r="AA36" s="105"/>
      <c r="AB36" s="101"/>
      <c r="AC36" s="116"/>
      <c r="AD36" s="3"/>
      <c r="AE36" s="115"/>
      <c r="AF36" s="104"/>
      <c r="AG36" s="105"/>
      <c r="AH36" s="103"/>
      <c r="AI36" s="104"/>
      <c r="AJ36" s="105"/>
      <c r="AK36" s="98"/>
      <c r="AL36" s="103"/>
      <c r="AM36" s="98"/>
      <c r="AN36" s="104"/>
      <c r="AO36" s="105"/>
      <c r="AP36" s="104"/>
      <c r="AQ36" s="101"/>
      <c r="AR36" s="116"/>
      <c r="AS36" s="3"/>
      <c r="AT36" s="102"/>
      <c r="AU36" s="103"/>
      <c r="AV36" s="103"/>
      <c r="AW36" s="103"/>
      <c r="AX36" s="103"/>
      <c r="AY36" s="103"/>
      <c r="AZ36" s="103"/>
      <c r="BA36" s="103"/>
      <c r="BB36" s="98"/>
      <c r="BC36" s="103"/>
      <c r="BD36" s="103"/>
      <c r="BE36" s="104"/>
      <c r="BF36" s="108"/>
      <c r="BG36" s="107"/>
      <c r="BH36" s="3"/>
      <c r="BI36" s="102"/>
      <c r="BJ36" s="105"/>
      <c r="BK36" s="104"/>
      <c r="BL36" s="105"/>
      <c r="BM36" s="103"/>
      <c r="BN36" s="103"/>
      <c r="BO36" s="105"/>
      <c r="BP36" s="103"/>
      <c r="BQ36" s="98"/>
      <c r="BR36" s="103"/>
      <c r="BS36" s="103"/>
      <c r="BT36" s="104"/>
      <c r="BU36" s="108"/>
      <c r="BV36" s="107"/>
      <c r="BW36" s="3"/>
      <c r="BX36" s="102"/>
      <c r="BY36" s="103"/>
      <c r="BZ36" s="103"/>
      <c r="CA36" s="103"/>
      <c r="CB36" s="103"/>
      <c r="CC36" s="103"/>
      <c r="CD36" s="100"/>
      <c r="CE36" s="103"/>
      <c r="CF36" s="100"/>
      <c r="CG36" s="103"/>
      <c r="CH36" s="103"/>
      <c r="CI36" s="104"/>
      <c r="CJ36" s="101"/>
      <c r="CK36" s="112"/>
      <c r="CL36" s="3"/>
      <c r="CM36" s="102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113"/>
      <c r="CZ36" s="114"/>
    </row>
    <row r="37" spans="1:104" x14ac:dyDescent="0.25">
      <c r="A37" s="118" t="s">
        <v>68</v>
      </c>
      <c r="B37" s="119">
        <v>7375</v>
      </c>
      <c r="C37" s="119">
        <v>0</v>
      </c>
      <c r="D37" s="119">
        <v>0</v>
      </c>
      <c r="E37" s="119">
        <v>0</v>
      </c>
      <c r="F37" s="119">
        <v>0</v>
      </c>
      <c r="G37" s="120">
        <f>SUM(B37:F37)</f>
        <v>7375</v>
      </c>
      <c r="H37" s="119">
        <v>0</v>
      </c>
      <c r="I37" s="120">
        <f>SUM(G37,H37)</f>
        <v>7375</v>
      </c>
      <c r="J37" s="119">
        <v>98597</v>
      </c>
      <c r="K37" s="119">
        <v>42742</v>
      </c>
      <c r="L37" s="121">
        <v>21613</v>
      </c>
      <c r="M37" s="122">
        <f>SUM(J37:L37)</f>
        <v>162952</v>
      </c>
      <c r="N37" s="123">
        <v>107535</v>
      </c>
      <c r="O37" s="3"/>
      <c r="P37" s="118" t="s">
        <v>68</v>
      </c>
      <c r="Q37" s="103">
        <v>0</v>
      </c>
      <c r="R37" s="103">
        <v>0</v>
      </c>
      <c r="S37" s="103">
        <v>0</v>
      </c>
      <c r="T37" s="104">
        <v>0</v>
      </c>
      <c r="U37" s="105">
        <v>0</v>
      </c>
      <c r="V37" s="98">
        <v>0</v>
      </c>
      <c r="W37" s="103">
        <v>0</v>
      </c>
      <c r="X37" s="98">
        <f>SUM(V37,W37)</f>
        <v>0</v>
      </c>
      <c r="Y37" s="103">
        <v>1298</v>
      </c>
      <c r="Z37" s="104">
        <v>0</v>
      </c>
      <c r="AA37" s="105">
        <v>0</v>
      </c>
      <c r="AB37" s="101">
        <f>SUM(Y37:AA37)</f>
        <v>1298</v>
      </c>
      <c r="AC37" s="116">
        <v>0</v>
      </c>
      <c r="AD37" s="3"/>
      <c r="AE37" s="118" t="s">
        <v>68</v>
      </c>
      <c r="AF37" s="121">
        <v>0</v>
      </c>
      <c r="AG37" s="124">
        <v>0</v>
      </c>
      <c r="AH37" s="119">
        <v>0</v>
      </c>
      <c r="AI37" s="121">
        <v>0</v>
      </c>
      <c r="AJ37" s="124">
        <v>0</v>
      </c>
      <c r="AK37" s="98">
        <f>SUM(AF37:AJ37)</f>
        <v>0</v>
      </c>
      <c r="AL37" s="119">
        <v>0</v>
      </c>
      <c r="AM37" s="125">
        <f>SUM(AK37,AL37)</f>
        <v>0</v>
      </c>
      <c r="AN37" s="121">
        <v>106110</v>
      </c>
      <c r="AO37" s="124">
        <v>50871</v>
      </c>
      <c r="AP37" s="121">
        <v>55000</v>
      </c>
      <c r="AQ37" s="122">
        <f>SUM(AN37:AP37)</f>
        <v>211981</v>
      </c>
      <c r="AR37" s="123">
        <v>1000</v>
      </c>
      <c r="AS37" s="3"/>
      <c r="AT37" s="126" t="s">
        <v>68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SUM(AU:AY)</f>
        <v>0</v>
      </c>
      <c r="BA37" s="103">
        <v>0</v>
      </c>
      <c r="BB37" s="98">
        <f>SUM(AZ37,BA37)</f>
        <v>0</v>
      </c>
      <c r="BC37" s="103">
        <v>88631</v>
      </c>
      <c r="BD37" s="103">
        <v>40000</v>
      </c>
      <c r="BE37" s="104">
        <v>0</v>
      </c>
      <c r="BF37" s="108">
        <f>SUM(BC37:BE37)</f>
        <v>128631</v>
      </c>
      <c r="BG37" s="107">
        <v>2000</v>
      </c>
      <c r="BH37" s="3"/>
      <c r="BI37" s="126" t="s">
        <v>68</v>
      </c>
      <c r="BJ37" s="105">
        <v>0</v>
      </c>
      <c r="BK37" s="104">
        <v>0</v>
      </c>
      <c r="BL37" s="105">
        <v>0</v>
      </c>
      <c r="BM37" s="103">
        <v>0</v>
      </c>
      <c r="BN37" s="103">
        <v>0</v>
      </c>
      <c r="BO37" s="105">
        <v>0</v>
      </c>
      <c r="BP37" s="103">
        <v>0</v>
      </c>
      <c r="BQ37" s="98">
        <f>SUM(BO37,BP37)</f>
        <v>0</v>
      </c>
      <c r="BR37" s="103">
        <v>19903</v>
      </c>
      <c r="BS37" s="103">
        <v>50000</v>
      </c>
      <c r="BT37" s="104">
        <v>0</v>
      </c>
      <c r="BU37" s="108">
        <f>SUM(BR37:BT37)</f>
        <v>69903</v>
      </c>
      <c r="BV37" s="107">
        <v>0</v>
      </c>
      <c r="BW37" s="3"/>
      <c r="BX37" s="126" t="s">
        <v>68</v>
      </c>
      <c r="BY37" s="103">
        <v>6161</v>
      </c>
      <c r="BZ37" s="103">
        <v>97</v>
      </c>
      <c r="CA37" s="103">
        <v>0</v>
      </c>
      <c r="CB37" s="103">
        <v>0</v>
      </c>
      <c r="CC37" s="103">
        <v>0</v>
      </c>
      <c r="CD37" s="100">
        <f>SUM(BY37:CC37)</f>
        <v>6258</v>
      </c>
      <c r="CE37" s="103">
        <v>0</v>
      </c>
      <c r="CF37" s="100">
        <f>SUM(CD37,CE37)</f>
        <v>6258</v>
      </c>
      <c r="CG37" s="103">
        <v>0</v>
      </c>
      <c r="CH37" s="103">
        <v>774</v>
      </c>
      <c r="CI37" s="104">
        <v>0</v>
      </c>
      <c r="CJ37" s="101">
        <f>SUM(CG37:CI37)</f>
        <v>774</v>
      </c>
      <c r="CK37" s="112">
        <v>2000</v>
      </c>
      <c r="CL37" s="3"/>
      <c r="CM37" s="126" t="s">
        <v>68</v>
      </c>
      <c r="CN37" s="98">
        <f t="shared" ref="CN37:CX37" si="7">SUM(B37,Q37,AF37,AU37,BJ37,BY37)</f>
        <v>13536</v>
      </c>
      <c r="CO37" s="98">
        <f t="shared" si="7"/>
        <v>97</v>
      </c>
      <c r="CP37" s="98">
        <f t="shared" si="7"/>
        <v>0</v>
      </c>
      <c r="CQ37" s="98">
        <f t="shared" si="7"/>
        <v>0</v>
      </c>
      <c r="CR37" s="98">
        <f t="shared" si="7"/>
        <v>0</v>
      </c>
      <c r="CS37" s="98">
        <f t="shared" si="7"/>
        <v>13633</v>
      </c>
      <c r="CT37" s="98">
        <f t="shared" si="7"/>
        <v>0</v>
      </c>
      <c r="CU37" s="98">
        <f t="shared" si="7"/>
        <v>13633</v>
      </c>
      <c r="CV37" s="98">
        <f t="shared" si="7"/>
        <v>314539</v>
      </c>
      <c r="CW37" s="98">
        <f t="shared" si="7"/>
        <v>184387</v>
      </c>
      <c r="CX37" s="98">
        <f t="shared" si="7"/>
        <v>76613</v>
      </c>
      <c r="CY37" s="113">
        <f>SUM(CV37:CX37)</f>
        <v>575539</v>
      </c>
      <c r="CZ37" s="114">
        <f>SUM(N37,AC37,AR37,BG37,BV37,CK37)</f>
        <v>112535</v>
      </c>
    </row>
    <row r="38" spans="1:104" x14ac:dyDescent="0.25">
      <c r="A38" s="118"/>
      <c r="B38" s="103"/>
      <c r="C38" s="103"/>
      <c r="D38" s="103"/>
      <c r="E38" s="103"/>
      <c r="F38" s="103"/>
      <c r="G38" s="100"/>
      <c r="H38" s="103"/>
      <c r="I38" s="100"/>
      <c r="J38" s="103"/>
      <c r="K38" s="103"/>
      <c r="L38" s="104"/>
      <c r="M38" s="101"/>
      <c r="N38" s="116"/>
      <c r="O38" s="3"/>
      <c r="P38" s="115"/>
      <c r="Q38" s="103"/>
      <c r="R38" s="103"/>
      <c r="S38" s="103"/>
      <c r="T38" s="104"/>
      <c r="U38" s="105"/>
      <c r="V38" s="98"/>
      <c r="W38" s="103"/>
      <c r="X38" s="98"/>
      <c r="Y38" s="103"/>
      <c r="Z38" s="104"/>
      <c r="AA38" s="105"/>
      <c r="AB38" s="101"/>
      <c r="AC38" s="116"/>
      <c r="AD38" s="3"/>
      <c r="AE38" s="115"/>
      <c r="AF38" s="104"/>
      <c r="AG38" s="105"/>
      <c r="AH38" s="103"/>
      <c r="AI38" s="104"/>
      <c r="AJ38" s="105"/>
      <c r="AK38" s="98"/>
      <c r="AL38" s="103"/>
      <c r="AM38" s="98"/>
      <c r="AN38" s="104"/>
      <c r="AO38" s="105"/>
      <c r="AP38" s="104"/>
      <c r="AQ38" s="101"/>
      <c r="AR38" s="116"/>
      <c r="AS38" s="3"/>
      <c r="AT38" s="102"/>
      <c r="AU38" s="103"/>
      <c r="AV38" s="103"/>
      <c r="AW38" s="103"/>
      <c r="AX38" s="103"/>
      <c r="AY38" s="103"/>
      <c r="AZ38" s="103"/>
      <c r="BA38" s="103"/>
      <c r="BB38" s="98"/>
      <c r="BC38" s="103"/>
      <c r="BD38" s="103"/>
      <c r="BE38" s="104"/>
      <c r="BF38" s="108"/>
      <c r="BG38" s="107"/>
      <c r="BH38" s="3"/>
      <c r="BI38" s="102"/>
      <c r="BJ38" s="105"/>
      <c r="BK38" s="104"/>
      <c r="BL38" s="105"/>
      <c r="BM38" s="103"/>
      <c r="BN38" s="103"/>
      <c r="BO38" s="105"/>
      <c r="BP38" s="103"/>
      <c r="BQ38" s="98"/>
      <c r="BR38" s="103"/>
      <c r="BS38" s="103"/>
      <c r="BT38" s="104"/>
      <c r="BU38" s="108"/>
      <c r="BV38" s="107"/>
      <c r="BW38" s="3"/>
      <c r="BX38" s="102"/>
      <c r="BY38" s="103"/>
      <c r="BZ38" s="103"/>
      <c r="CA38" s="103"/>
      <c r="CB38" s="103"/>
      <c r="CC38" s="103"/>
      <c r="CD38" s="100"/>
      <c r="CE38" s="103"/>
      <c r="CF38" s="100"/>
      <c r="CG38" s="103"/>
      <c r="CH38" s="103"/>
      <c r="CI38" s="104"/>
      <c r="CJ38" s="101"/>
      <c r="CK38" s="112"/>
      <c r="CL38" s="3"/>
      <c r="CM38" s="102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113"/>
      <c r="CZ38" s="114"/>
    </row>
    <row r="39" spans="1:104" x14ac:dyDescent="0.25">
      <c r="A39" s="118" t="s">
        <v>69</v>
      </c>
      <c r="B39" s="119">
        <v>6797</v>
      </c>
      <c r="C39" s="119">
        <v>2</v>
      </c>
      <c r="D39" s="119">
        <v>167</v>
      </c>
      <c r="E39" s="119">
        <v>0</v>
      </c>
      <c r="F39" s="119">
        <v>6</v>
      </c>
      <c r="G39" s="120">
        <f>SUM(B39:F39)</f>
        <v>6972</v>
      </c>
      <c r="H39" s="119">
        <v>0</v>
      </c>
      <c r="I39" s="120">
        <f>SUM(G39,H39)</f>
        <v>6972</v>
      </c>
      <c r="J39" s="119">
        <v>109400</v>
      </c>
      <c r="K39" s="119">
        <v>30667</v>
      </c>
      <c r="L39" s="121">
        <v>25000</v>
      </c>
      <c r="M39" s="122">
        <f>SUM(J39:L39)</f>
        <v>165067</v>
      </c>
      <c r="N39" s="123">
        <v>12200</v>
      </c>
      <c r="O39" s="3"/>
      <c r="P39" s="118" t="s">
        <v>69</v>
      </c>
      <c r="Q39" s="103">
        <v>0</v>
      </c>
      <c r="R39" s="103">
        <v>0</v>
      </c>
      <c r="S39" s="103">
        <v>0</v>
      </c>
      <c r="T39" s="104">
        <v>0</v>
      </c>
      <c r="U39" s="105">
        <v>0</v>
      </c>
      <c r="V39" s="98">
        <v>0</v>
      </c>
      <c r="W39" s="103">
        <v>0</v>
      </c>
      <c r="X39" s="98">
        <f>SUM(V39,W39)</f>
        <v>0</v>
      </c>
      <c r="Y39" s="103">
        <v>1303</v>
      </c>
      <c r="Z39" s="104">
        <v>0</v>
      </c>
      <c r="AA39" s="105">
        <v>0</v>
      </c>
      <c r="AB39" s="101">
        <f>SUM(Y39:AA39)</f>
        <v>1303</v>
      </c>
      <c r="AC39" s="116">
        <v>0</v>
      </c>
      <c r="AD39" s="3"/>
      <c r="AE39" s="118" t="s">
        <v>69</v>
      </c>
      <c r="AF39" s="121">
        <v>0</v>
      </c>
      <c r="AG39" s="124">
        <v>0</v>
      </c>
      <c r="AH39" s="119">
        <v>0</v>
      </c>
      <c r="AI39" s="121">
        <v>0</v>
      </c>
      <c r="AJ39" s="124">
        <v>0</v>
      </c>
      <c r="AK39" s="98">
        <f>SUM(AF39:AJ39)</f>
        <v>0</v>
      </c>
      <c r="AL39" s="119">
        <v>0</v>
      </c>
      <c r="AM39" s="125">
        <f>SUM(AK39,AL39)</f>
        <v>0</v>
      </c>
      <c r="AN39" s="121">
        <v>106377</v>
      </c>
      <c r="AO39" s="124">
        <v>51067</v>
      </c>
      <c r="AP39" s="121">
        <v>55000</v>
      </c>
      <c r="AQ39" s="122">
        <f>SUM(AN39:AP39)-1</f>
        <v>212443</v>
      </c>
      <c r="AR39" s="123">
        <v>0</v>
      </c>
      <c r="AS39" s="3"/>
      <c r="AT39" s="126" t="s">
        <v>69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SUM(AU:AY)</f>
        <v>0</v>
      </c>
      <c r="BA39" s="103">
        <v>0</v>
      </c>
      <c r="BB39" s="98">
        <f>SUM(AZ39,BA39)</f>
        <v>0</v>
      </c>
      <c r="BC39" s="103">
        <v>88128</v>
      </c>
      <c r="BD39" s="103">
        <v>40000</v>
      </c>
      <c r="BE39" s="104">
        <v>0</v>
      </c>
      <c r="BF39" s="108">
        <f>SUM(BC39:BE39)</f>
        <v>128128</v>
      </c>
      <c r="BG39" s="107">
        <v>0</v>
      </c>
      <c r="BH39" s="3"/>
      <c r="BI39" s="126" t="s">
        <v>69</v>
      </c>
      <c r="BJ39" s="105">
        <v>0</v>
      </c>
      <c r="BK39" s="104">
        <v>0</v>
      </c>
      <c r="BL39" s="105">
        <v>0</v>
      </c>
      <c r="BM39" s="103">
        <v>0</v>
      </c>
      <c r="BN39" s="103">
        <v>0</v>
      </c>
      <c r="BO39" s="105">
        <v>0</v>
      </c>
      <c r="BP39" s="103">
        <v>0</v>
      </c>
      <c r="BQ39" s="98">
        <f>SUM(BO39,BP39)</f>
        <v>0</v>
      </c>
      <c r="BR39" s="103">
        <v>20167</v>
      </c>
      <c r="BS39" s="103">
        <v>50000</v>
      </c>
      <c r="BT39" s="104">
        <v>0</v>
      </c>
      <c r="BU39" s="108">
        <f>SUM(BR39:BT39)</f>
        <v>70167</v>
      </c>
      <c r="BV39" s="107">
        <v>0</v>
      </c>
      <c r="BW39" s="3"/>
      <c r="BX39" s="126" t="s">
        <v>69</v>
      </c>
      <c r="BY39" s="103">
        <v>8810</v>
      </c>
      <c r="BZ39" s="103">
        <v>167</v>
      </c>
      <c r="CA39" s="103">
        <v>0</v>
      </c>
      <c r="CB39" s="103">
        <v>0</v>
      </c>
      <c r="CC39" s="103">
        <v>0</v>
      </c>
      <c r="CD39" s="100">
        <f>SUM(BY39:CC39)</f>
        <v>8977</v>
      </c>
      <c r="CE39" s="103">
        <v>0</v>
      </c>
      <c r="CF39" s="100">
        <f>SUM(CD39,CE39)</f>
        <v>8977</v>
      </c>
      <c r="CG39" s="103">
        <v>0</v>
      </c>
      <c r="CH39" s="103">
        <v>1467</v>
      </c>
      <c r="CI39" s="104">
        <v>0</v>
      </c>
      <c r="CJ39" s="101">
        <f>SUM(CG39:CI39)</f>
        <v>1467</v>
      </c>
      <c r="CK39" s="112">
        <v>2000</v>
      </c>
      <c r="CL39" s="3"/>
      <c r="CM39" s="126" t="s">
        <v>69</v>
      </c>
      <c r="CN39" s="98">
        <f t="shared" ref="CN39:CX39" si="8">SUM(B39,Q39,AF39,AU39,BJ39,BY39)</f>
        <v>15607</v>
      </c>
      <c r="CO39" s="98">
        <f t="shared" si="8"/>
        <v>169</v>
      </c>
      <c r="CP39" s="98">
        <f t="shared" si="8"/>
        <v>167</v>
      </c>
      <c r="CQ39" s="98">
        <f t="shared" si="8"/>
        <v>0</v>
      </c>
      <c r="CR39" s="98">
        <f t="shared" si="8"/>
        <v>6</v>
      </c>
      <c r="CS39" s="98">
        <f t="shared" si="8"/>
        <v>15949</v>
      </c>
      <c r="CT39" s="98">
        <f t="shared" si="8"/>
        <v>0</v>
      </c>
      <c r="CU39" s="98">
        <f t="shared" si="8"/>
        <v>15949</v>
      </c>
      <c r="CV39" s="98">
        <f t="shared" si="8"/>
        <v>325375</v>
      </c>
      <c r="CW39" s="98">
        <f t="shared" si="8"/>
        <v>173201</v>
      </c>
      <c r="CX39" s="98">
        <f t="shared" si="8"/>
        <v>80000</v>
      </c>
      <c r="CY39" s="113">
        <f>SUM(CV39:CX39)</f>
        <v>578576</v>
      </c>
      <c r="CZ39" s="114">
        <f>SUM(N39,AC39,AR39,BG39,BV39,CK39)</f>
        <v>14200</v>
      </c>
    </row>
    <row r="40" spans="1:104" x14ac:dyDescent="0.25">
      <c r="A40" s="118"/>
      <c r="B40" s="103"/>
      <c r="C40" s="103"/>
      <c r="D40" s="103"/>
      <c r="E40" s="103"/>
      <c r="F40" s="103"/>
      <c r="G40" s="100"/>
      <c r="H40" s="103"/>
      <c r="I40" s="100"/>
      <c r="J40" s="103"/>
      <c r="K40" s="103"/>
      <c r="L40" s="104"/>
      <c r="M40" s="101"/>
      <c r="N40" s="116"/>
      <c r="O40" s="3"/>
      <c r="P40" s="115"/>
      <c r="Q40" s="103"/>
      <c r="R40" s="103"/>
      <c r="S40" s="103"/>
      <c r="T40" s="104"/>
      <c r="U40" s="105"/>
      <c r="V40" s="98"/>
      <c r="W40" s="103"/>
      <c r="X40" s="98"/>
      <c r="Y40" s="103"/>
      <c r="Z40" s="104"/>
      <c r="AA40" s="105"/>
      <c r="AB40" s="101"/>
      <c r="AC40" s="116"/>
      <c r="AD40" s="3"/>
      <c r="AE40" s="115"/>
      <c r="AF40" s="104"/>
      <c r="AG40" s="105"/>
      <c r="AH40" s="103"/>
      <c r="AI40" s="104"/>
      <c r="AJ40" s="105"/>
      <c r="AK40" s="98"/>
      <c r="AL40" s="103"/>
      <c r="AM40" s="98"/>
      <c r="AN40" s="104"/>
      <c r="AO40" s="105"/>
      <c r="AP40" s="104"/>
      <c r="AQ40" s="101"/>
      <c r="AR40" s="116"/>
      <c r="AS40" s="3"/>
      <c r="AT40" s="102"/>
      <c r="AU40" s="103"/>
      <c r="AV40" s="103"/>
      <c r="AW40" s="103"/>
      <c r="AX40" s="103"/>
      <c r="AY40" s="103"/>
      <c r="AZ40" s="103"/>
      <c r="BA40" s="103"/>
      <c r="BB40" s="98"/>
      <c r="BC40" s="103"/>
      <c r="BD40" s="103"/>
      <c r="BE40" s="104"/>
      <c r="BF40" s="108"/>
      <c r="BG40" s="107"/>
      <c r="BH40" s="3"/>
      <c r="BI40" s="102"/>
      <c r="BJ40" s="105"/>
      <c r="BK40" s="104"/>
      <c r="BL40" s="105"/>
      <c r="BM40" s="103"/>
      <c r="BN40" s="103"/>
      <c r="BO40" s="105"/>
      <c r="BP40" s="103"/>
      <c r="BQ40" s="98"/>
      <c r="BR40" s="103"/>
      <c r="BS40" s="103"/>
      <c r="BT40" s="104"/>
      <c r="BU40" s="108"/>
      <c r="BV40" s="107"/>
      <c r="BW40" s="3"/>
      <c r="BX40" s="102"/>
      <c r="BY40" s="103"/>
      <c r="BZ40" s="103"/>
      <c r="CA40" s="103"/>
      <c r="CB40" s="103"/>
      <c r="CC40" s="103"/>
      <c r="CD40" s="100"/>
      <c r="CE40" s="103"/>
      <c r="CF40" s="100"/>
      <c r="CG40" s="103"/>
      <c r="CH40" s="103"/>
      <c r="CI40" s="104"/>
      <c r="CJ40" s="101"/>
      <c r="CK40" s="112"/>
      <c r="CL40" s="3"/>
      <c r="CM40" s="102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113"/>
      <c r="CZ40" s="114"/>
    </row>
    <row r="41" spans="1:104" x14ac:dyDescent="0.25">
      <c r="A41" s="118" t="s">
        <v>70</v>
      </c>
      <c r="B41" s="119">
        <v>6143</v>
      </c>
      <c r="C41" s="119">
        <v>0</v>
      </c>
      <c r="D41" s="119">
        <v>0</v>
      </c>
      <c r="E41" s="119">
        <v>0</v>
      </c>
      <c r="F41" s="119">
        <v>1</v>
      </c>
      <c r="G41" s="120">
        <f>SUM(B41:F41)</f>
        <v>6144</v>
      </c>
      <c r="H41" s="119">
        <v>24</v>
      </c>
      <c r="I41" s="120">
        <f>SUM(G41,H41)</f>
        <v>6168</v>
      </c>
      <c r="J41" s="119">
        <v>109661</v>
      </c>
      <c r="K41" s="119">
        <v>22129</v>
      </c>
      <c r="L41" s="121">
        <v>25274</v>
      </c>
      <c r="M41" s="122">
        <f>SUM(J41:L41)+1</f>
        <v>157065</v>
      </c>
      <c r="N41" s="123">
        <v>8000</v>
      </c>
      <c r="O41" s="3"/>
      <c r="P41" s="118" t="s">
        <v>70</v>
      </c>
      <c r="Q41" s="103">
        <v>0</v>
      </c>
      <c r="R41" s="103">
        <v>0</v>
      </c>
      <c r="S41" s="103">
        <v>0</v>
      </c>
      <c r="T41" s="104">
        <v>0</v>
      </c>
      <c r="U41" s="105">
        <v>0</v>
      </c>
      <c r="V41" s="98">
        <v>0</v>
      </c>
      <c r="W41" s="103">
        <v>0</v>
      </c>
      <c r="X41" s="98">
        <f>SUM(V41,W41)</f>
        <v>0</v>
      </c>
      <c r="Y41" s="103">
        <v>113</v>
      </c>
      <c r="Z41" s="104">
        <v>750</v>
      </c>
      <c r="AA41" s="105">
        <v>0</v>
      </c>
      <c r="AB41" s="101">
        <f>SUM(Y41:AA41)</f>
        <v>863</v>
      </c>
      <c r="AC41" s="116">
        <v>0</v>
      </c>
      <c r="AD41" s="3"/>
      <c r="AE41" s="118" t="s">
        <v>70</v>
      </c>
      <c r="AF41" s="121">
        <v>0</v>
      </c>
      <c r="AG41" s="124">
        <v>0</v>
      </c>
      <c r="AH41" s="119">
        <v>0</v>
      </c>
      <c r="AI41" s="121">
        <v>0</v>
      </c>
      <c r="AJ41" s="124">
        <v>0</v>
      </c>
      <c r="AK41" s="98">
        <f>SUM(AF41:AJ41)</f>
        <v>0</v>
      </c>
      <c r="AL41" s="119">
        <v>0</v>
      </c>
      <c r="AM41" s="125">
        <f>SUM(AK41,AL41)</f>
        <v>0</v>
      </c>
      <c r="AN41" s="121">
        <v>85984</v>
      </c>
      <c r="AO41" s="124">
        <v>88161</v>
      </c>
      <c r="AP41" s="121">
        <v>45677</v>
      </c>
      <c r="AQ41" s="122">
        <f>SUM(AN41:AP41)+1</f>
        <v>219823</v>
      </c>
      <c r="AR41" s="123">
        <v>0</v>
      </c>
      <c r="AS41" s="3"/>
      <c r="AT41" s="126" t="s">
        <v>70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SUM(AU:AY)</f>
        <v>0</v>
      </c>
      <c r="BA41" s="103">
        <v>0</v>
      </c>
      <c r="BB41" s="98">
        <f>SUM(AZ41,BA41)</f>
        <v>0</v>
      </c>
      <c r="BC41" s="103">
        <v>93160</v>
      </c>
      <c r="BD41" s="103">
        <v>50000</v>
      </c>
      <c r="BE41" s="104">
        <v>0</v>
      </c>
      <c r="BF41" s="108">
        <f>SUM(BC41:BE41)</f>
        <v>143160</v>
      </c>
      <c r="BG41" s="107">
        <v>0</v>
      </c>
      <c r="BH41" s="3"/>
      <c r="BI41" s="126" t="s">
        <v>70</v>
      </c>
      <c r="BJ41" s="105">
        <v>0</v>
      </c>
      <c r="BK41" s="104">
        <v>0</v>
      </c>
      <c r="BL41" s="105">
        <v>0</v>
      </c>
      <c r="BM41" s="103">
        <v>0</v>
      </c>
      <c r="BN41" s="103">
        <v>0</v>
      </c>
      <c r="BO41" s="105">
        <v>0</v>
      </c>
      <c r="BP41" s="103">
        <v>0</v>
      </c>
      <c r="BQ41" s="98">
        <f>SUM(BO41,BP41)</f>
        <v>0</v>
      </c>
      <c r="BR41" s="103">
        <v>131129</v>
      </c>
      <c r="BS41" s="103">
        <v>223871</v>
      </c>
      <c r="BT41" s="104">
        <v>0</v>
      </c>
      <c r="BU41" s="108">
        <f>SUM(BR41:BT41)</f>
        <v>355000</v>
      </c>
      <c r="BV41" s="107">
        <v>0</v>
      </c>
      <c r="BW41" s="3"/>
      <c r="BX41" s="126" t="s">
        <v>70</v>
      </c>
      <c r="BY41" s="103">
        <v>9087</v>
      </c>
      <c r="BZ41" s="103">
        <v>141</v>
      </c>
      <c r="CA41" s="103">
        <v>0</v>
      </c>
      <c r="CB41" s="103">
        <v>0</v>
      </c>
      <c r="CC41" s="103">
        <v>0</v>
      </c>
      <c r="CD41" s="100">
        <f>SUM(BY41:CC41)</f>
        <v>9228</v>
      </c>
      <c r="CE41" s="103">
        <v>0</v>
      </c>
      <c r="CF41" s="100">
        <f>SUM(CD41,CE41)</f>
        <v>9228</v>
      </c>
      <c r="CG41" s="103">
        <v>0</v>
      </c>
      <c r="CH41" s="103">
        <v>774</v>
      </c>
      <c r="CI41" s="104">
        <v>0</v>
      </c>
      <c r="CJ41" s="101">
        <f>SUM(CG41:CI41)</f>
        <v>774</v>
      </c>
      <c r="CK41" s="112">
        <v>1500</v>
      </c>
      <c r="CL41" s="3"/>
      <c r="CM41" s="126" t="s">
        <v>70</v>
      </c>
      <c r="CN41" s="98">
        <f t="shared" ref="CN41:CW41" si="9">SUM(B41,Q41,AF41,AU41,BJ41,BY41)</f>
        <v>15230</v>
      </c>
      <c r="CO41" s="98">
        <f t="shared" si="9"/>
        <v>141</v>
      </c>
      <c r="CP41" s="98">
        <f t="shared" si="9"/>
        <v>0</v>
      </c>
      <c r="CQ41" s="98">
        <f t="shared" si="9"/>
        <v>0</v>
      </c>
      <c r="CR41" s="98">
        <f t="shared" si="9"/>
        <v>1</v>
      </c>
      <c r="CS41" s="98">
        <f t="shared" si="9"/>
        <v>15372</v>
      </c>
      <c r="CT41" s="98">
        <f t="shared" si="9"/>
        <v>24</v>
      </c>
      <c r="CU41" s="98">
        <f t="shared" si="9"/>
        <v>15396</v>
      </c>
      <c r="CV41" s="98">
        <f t="shared" si="9"/>
        <v>420047</v>
      </c>
      <c r="CW41" s="98">
        <f t="shared" si="9"/>
        <v>385685</v>
      </c>
      <c r="CX41" s="98">
        <f>SUM(L41,AA41,AP41,BE41,BT41,CI41)+1</f>
        <v>70952</v>
      </c>
      <c r="CY41" s="113">
        <f>SUM(CV41:CX41)</f>
        <v>876684</v>
      </c>
      <c r="CZ41" s="114">
        <f>SUM(N41,AC41,AR41,BG41,BV41,CK41)</f>
        <v>9500</v>
      </c>
    </row>
    <row r="42" spans="1:104" x14ac:dyDescent="0.25">
      <c r="A42" s="118"/>
      <c r="B42" s="119"/>
      <c r="C42" s="119"/>
      <c r="D42" s="119"/>
      <c r="E42" s="119"/>
      <c r="F42" s="119"/>
      <c r="G42" s="125"/>
      <c r="H42" s="119"/>
      <c r="I42" s="125"/>
      <c r="J42" s="119"/>
      <c r="K42" s="119"/>
      <c r="L42" s="121"/>
      <c r="M42" s="122"/>
      <c r="N42" s="123"/>
      <c r="O42" s="3"/>
      <c r="P42" s="118"/>
      <c r="Q42" s="103"/>
      <c r="R42" s="103"/>
      <c r="S42" s="103"/>
      <c r="T42" s="104"/>
      <c r="U42" s="105"/>
      <c r="V42" s="98"/>
      <c r="W42" s="103"/>
      <c r="X42" s="98"/>
      <c r="Y42" s="103"/>
      <c r="Z42" s="104"/>
      <c r="AA42" s="105"/>
      <c r="AB42" s="101"/>
      <c r="AC42" s="116"/>
      <c r="AD42" s="3"/>
      <c r="AE42" s="118"/>
      <c r="AF42" s="121"/>
      <c r="AG42" s="124"/>
      <c r="AH42" s="119"/>
      <c r="AI42" s="121"/>
      <c r="AJ42" s="124"/>
      <c r="AK42" s="125"/>
      <c r="AL42" s="119"/>
      <c r="AM42" s="125"/>
      <c r="AN42" s="121"/>
      <c r="AO42" s="124"/>
      <c r="AP42" s="121"/>
      <c r="AQ42" s="122"/>
      <c r="AR42" s="123"/>
      <c r="AS42" s="3"/>
      <c r="AT42" s="126"/>
      <c r="AU42" s="103"/>
      <c r="AV42" s="103"/>
      <c r="AW42" s="103"/>
      <c r="AX42" s="103"/>
      <c r="AY42" s="103"/>
      <c r="AZ42" s="103"/>
      <c r="BA42" s="103"/>
      <c r="BB42" s="98"/>
      <c r="BC42" s="103"/>
      <c r="BD42" s="103"/>
      <c r="BE42" s="104"/>
      <c r="BF42" s="108"/>
      <c r="BG42" s="107"/>
      <c r="BH42" s="3"/>
      <c r="BI42" s="126"/>
      <c r="BJ42" s="105"/>
      <c r="BK42" s="104"/>
      <c r="BL42" s="105"/>
      <c r="BM42" s="103"/>
      <c r="BN42" s="103"/>
      <c r="BO42" s="103"/>
      <c r="BP42" s="103"/>
      <c r="BQ42" s="98"/>
      <c r="BR42" s="103"/>
      <c r="BS42" s="103"/>
      <c r="BT42" s="104"/>
      <c r="BU42" s="108"/>
      <c r="BV42" s="107"/>
      <c r="BW42" s="3"/>
      <c r="BX42" s="126"/>
      <c r="BY42" s="103"/>
      <c r="BZ42" s="103"/>
      <c r="CA42" s="103"/>
      <c r="CB42" s="103"/>
      <c r="CC42" s="103"/>
      <c r="CD42" s="98"/>
      <c r="CE42" s="103"/>
      <c r="CF42" s="98"/>
      <c r="CG42" s="103"/>
      <c r="CH42" s="103"/>
      <c r="CI42" s="104"/>
      <c r="CJ42" s="101"/>
      <c r="CK42" s="112"/>
      <c r="CL42" s="3"/>
      <c r="CM42" s="126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113"/>
      <c r="CZ42" s="114"/>
    </row>
    <row r="43" spans="1:104" x14ac:dyDescent="0.25">
      <c r="A43" s="115" t="s">
        <v>71</v>
      </c>
      <c r="B43" s="119">
        <v>5358</v>
      </c>
      <c r="C43" s="119">
        <v>0</v>
      </c>
      <c r="D43" s="119">
        <v>0</v>
      </c>
      <c r="E43" s="119">
        <v>0</v>
      </c>
      <c r="F43" s="119">
        <v>0</v>
      </c>
      <c r="G43" s="120">
        <f>SUM(B43:F43)</f>
        <v>5358</v>
      </c>
      <c r="H43" s="119">
        <v>12</v>
      </c>
      <c r="I43" s="120">
        <f>SUM(G43,H43)</f>
        <v>5370</v>
      </c>
      <c r="J43" s="119">
        <v>106733</v>
      </c>
      <c r="K43" s="119">
        <v>22133</v>
      </c>
      <c r="L43" s="121">
        <v>18600</v>
      </c>
      <c r="M43" s="122">
        <f>SUM(J43:L43)+1</f>
        <v>147467</v>
      </c>
      <c r="N43" s="123">
        <v>0</v>
      </c>
      <c r="O43" s="3"/>
      <c r="P43" s="115" t="s">
        <v>72</v>
      </c>
      <c r="Q43" s="103">
        <v>0</v>
      </c>
      <c r="R43" s="103">
        <v>0</v>
      </c>
      <c r="S43" s="103">
        <v>0</v>
      </c>
      <c r="T43" s="104">
        <v>0</v>
      </c>
      <c r="U43" s="105">
        <v>0</v>
      </c>
      <c r="V43" s="98">
        <v>0</v>
      </c>
      <c r="W43" s="103">
        <v>0</v>
      </c>
      <c r="X43" s="98">
        <f>SUM(V43,W43)</f>
        <v>0</v>
      </c>
      <c r="Y43" s="103">
        <v>117</v>
      </c>
      <c r="Z43" s="104">
        <v>750</v>
      </c>
      <c r="AA43" s="105">
        <v>0</v>
      </c>
      <c r="AB43" s="101">
        <f>SUM(Y43:AA43)</f>
        <v>867</v>
      </c>
      <c r="AC43" s="116">
        <v>0</v>
      </c>
      <c r="AD43" s="3"/>
      <c r="AE43" s="115" t="s">
        <v>73</v>
      </c>
      <c r="AF43" s="121">
        <v>0</v>
      </c>
      <c r="AG43" s="124">
        <v>0</v>
      </c>
      <c r="AH43" s="119">
        <v>0</v>
      </c>
      <c r="AI43" s="121">
        <v>0</v>
      </c>
      <c r="AJ43" s="124">
        <v>0</v>
      </c>
      <c r="AK43" s="98">
        <f>SUM(AF43:AJ43)</f>
        <v>0</v>
      </c>
      <c r="AL43" s="119">
        <v>0</v>
      </c>
      <c r="AM43" s="125">
        <f>SUM(AK43,AL43)</f>
        <v>0</v>
      </c>
      <c r="AN43" s="121">
        <v>87117</v>
      </c>
      <c r="AO43" s="124">
        <v>87800</v>
      </c>
      <c r="AP43" s="121">
        <v>45933</v>
      </c>
      <c r="AQ43" s="122">
        <f>SUM(AN43:AP43)</f>
        <v>220850</v>
      </c>
      <c r="AR43" s="123">
        <v>0</v>
      </c>
      <c r="AS43" s="3"/>
      <c r="AT43" s="102" t="s">
        <v>73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v>0</v>
      </c>
      <c r="BA43" s="103">
        <v>0</v>
      </c>
      <c r="BB43" s="98">
        <f>SUM(AZ43,BA43)</f>
        <v>0</v>
      </c>
      <c r="BC43" s="103">
        <v>95192</v>
      </c>
      <c r="BD43" s="103">
        <v>50000</v>
      </c>
      <c r="BE43" s="104">
        <v>0</v>
      </c>
      <c r="BF43" s="108">
        <f>SUM(BC43:BE43)</f>
        <v>145192</v>
      </c>
      <c r="BG43" s="107">
        <v>0</v>
      </c>
      <c r="BH43" s="3"/>
      <c r="BI43" s="102" t="s">
        <v>73</v>
      </c>
      <c r="BJ43" s="105">
        <v>0</v>
      </c>
      <c r="BK43" s="104">
        <v>0</v>
      </c>
      <c r="BL43" s="105">
        <v>0</v>
      </c>
      <c r="BM43" s="103">
        <v>0</v>
      </c>
      <c r="BN43" s="103">
        <v>0</v>
      </c>
      <c r="BO43" s="103">
        <v>0</v>
      </c>
      <c r="BP43" s="103">
        <v>0</v>
      </c>
      <c r="BQ43" s="98">
        <f>SUM(BO43,BP43)</f>
        <v>0</v>
      </c>
      <c r="BR43" s="103">
        <v>80733</v>
      </c>
      <c r="BS43" s="103">
        <v>177667</v>
      </c>
      <c r="BT43" s="104">
        <v>0</v>
      </c>
      <c r="BU43" s="108">
        <f>SUM(BR43:BT43)</f>
        <v>258400</v>
      </c>
      <c r="BV43" s="107">
        <v>0</v>
      </c>
      <c r="BW43" s="3"/>
      <c r="BX43" s="102" t="s">
        <v>73</v>
      </c>
      <c r="BY43" s="103">
        <v>8547</v>
      </c>
      <c r="BZ43" s="103">
        <v>31</v>
      </c>
      <c r="CA43" s="103">
        <v>0</v>
      </c>
      <c r="CB43" s="103">
        <v>0</v>
      </c>
      <c r="CC43" s="103">
        <v>0</v>
      </c>
      <c r="CD43" s="100">
        <f>SUM(BY43:CC43)</f>
        <v>8578</v>
      </c>
      <c r="CE43" s="103">
        <v>0</v>
      </c>
      <c r="CF43" s="100">
        <f>SUM(CD43,CE43)</f>
        <v>8578</v>
      </c>
      <c r="CG43" s="103">
        <v>0</v>
      </c>
      <c r="CH43" s="103">
        <v>133</v>
      </c>
      <c r="CI43" s="104">
        <v>0</v>
      </c>
      <c r="CJ43" s="101">
        <f>SUM(CG43:CI43)</f>
        <v>133</v>
      </c>
      <c r="CK43" s="112">
        <v>1500</v>
      </c>
      <c r="CL43" s="3"/>
      <c r="CM43" s="102" t="s">
        <v>73</v>
      </c>
      <c r="CN43" s="98">
        <f t="shared" ref="CN43:CW43" si="10">SUM(B43,Q43,AF43,AU43,BJ43,BY43)</f>
        <v>13905</v>
      </c>
      <c r="CO43" s="98">
        <f t="shared" si="10"/>
        <v>31</v>
      </c>
      <c r="CP43" s="98">
        <f t="shared" si="10"/>
        <v>0</v>
      </c>
      <c r="CQ43" s="98">
        <f t="shared" si="10"/>
        <v>0</v>
      </c>
      <c r="CR43" s="98">
        <f t="shared" si="10"/>
        <v>0</v>
      </c>
      <c r="CS43" s="98">
        <f t="shared" si="10"/>
        <v>13936</v>
      </c>
      <c r="CT43" s="98">
        <f t="shared" si="10"/>
        <v>12</v>
      </c>
      <c r="CU43" s="98">
        <f t="shared" si="10"/>
        <v>13948</v>
      </c>
      <c r="CV43" s="98">
        <f t="shared" si="10"/>
        <v>369892</v>
      </c>
      <c r="CW43" s="98">
        <f t="shared" si="10"/>
        <v>338483</v>
      </c>
      <c r="CX43" s="98">
        <f>SUM(L43,AA43,AP43,BE43,BT43,CI43)+1</f>
        <v>64534</v>
      </c>
      <c r="CY43" s="113">
        <f>SUM(CV43:CX43)</f>
        <v>772909</v>
      </c>
      <c r="CZ43" s="114">
        <f>SUM(N43,AC43,AR43,BG43,BV43,CK43)</f>
        <v>1500</v>
      </c>
    </row>
    <row r="44" spans="1:104" x14ac:dyDescent="0.25">
      <c r="A44" s="118"/>
      <c r="B44" s="119"/>
      <c r="C44" s="119"/>
      <c r="D44" s="119"/>
      <c r="E44" s="119"/>
      <c r="F44" s="119"/>
      <c r="G44" s="125"/>
      <c r="H44" s="119"/>
      <c r="I44" s="125"/>
      <c r="J44" s="119"/>
      <c r="K44" s="119"/>
      <c r="L44" s="121"/>
      <c r="M44" s="122"/>
      <c r="N44" s="123"/>
      <c r="O44" s="3"/>
      <c r="P44" s="118"/>
      <c r="Q44" s="103"/>
      <c r="R44" s="103"/>
      <c r="S44" s="103"/>
      <c r="T44" s="104"/>
      <c r="U44" s="105"/>
      <c r="V44" s="98"/>
      <c r="W44" s="103"/>
      <c r="X44" s="98"/>
      <c r="Y44" s="103"/>
      <c r="Z44" s="104"/>
      <c r="AA44" s="105"/>
      <c r="AB44" s="101"/>
      <c r="AC44" s="116"/>
      <c r="AD44" s="3"/>
      <c r="AE44" s="118"/>
      <c r="AF44" s="121"/>
      <c r="AG44" s="124"/>
      <c r="AH44" s="119"/>
      <c r="AI44" s="121"/>
      <c r="AJ44" s="124"/>
      <c r="AK44" s="125"/>
      <c r="AL44" s="119"/>
      <c r="AM44" s="125"/>
      <c r="AN44" s="121"/>
      <c r="AO44" s="124"/>
      <c r="AP44" s="121"/>
      <c r="AQ44" s="122"/>
      <c r="AR44" s="123"/>
      <c r="AS44" s="3"/>
      <c r="AT44" s="126"/>
      <c r="AU44" s="103"/>
      <c r="AV44" s="103"/>
      <c r="AW44" s="103"/>
      <c r="AX44" s="103"/>
      <c r="AY44" s="103"/>
      <c r="AZ44" s="103"/>
      <c r="BA44" s="103"/>
      <c r="BB44" s="98"/>
      <c r="BC44" s="103"/>
      <c r="BD44" s="103"/>
      <c r="BE44" s="104"/>
      <c r="BF44" s="108"/>
      <c r="BG44" s="107"/>
      <c r="BH44" s="3"/>
      <c r="BI44" s="126"/>
      <c r="BJ44" s="105"/>
      <c r="BK44" s="104"/>
      <c r="BL44" s="105"/>
      <c r="BM44" s="103"/>
      <c r="BN44" s="103"/>
      <c r="BO44" s="103"/>
      <c r="BP44" s="103"/>
      <c r="BQ44" s="98"/>
      <c r="BR44" s="103"/>
      <c r="BS44" s="103"/>
      <c r="BT44" s="104"/>
      <c r="BU44" s="108"/>
      <c r="BV44" s="107"/>
      <c r="BW44" s="3"/>
      <c r="BX44" s="126"/>
      <c r="BY44" s="103"/>
      <c r="BZ44" s="103"/>
      <c r="CA44" s="103"/>
      <c r="CB44" s="103"/>
      <c r="CC44" s="103"/>
      <c r="CD44" s="98"/>
      <c r="CE44" s="103"/>
      <c r="CF44" s="98"/>
      <c r="CG44" s="103"/>
      <c r="CH44" s="103"/>
      <c r="CI44" s="104"/>
      <c r="CJ44" s="101"/>
      <c r="CK44" s="112"/>
      <c r="CL44" s="3"/>
      <c r="CM44" s="126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113"/>
      <c r="CZ44" s="114"/>
    </row>
    <row r="45" spans="1:104" x14ac:dyDescent="0.25">
      <c r="A45" s="115" t="s">
        <v>74</v>
      </c>
      <c r="B45" s="119">
        <v>5066</v>
      </c>
      <c r="C45" s="119">
        <v>2</v>
      </c>
      <c r="D45" s="119">
        <v>0</v>
      </c>
      <c r="E45" s="119">
        <v>0</v>
      </c>
      <c r="F45" s="119">
        <v>0</v>
      </c>
      <c r="G45" s="120">
        <f>SUM(B45:F45)</f>
        <v>5068</v>
      </c>
      <c r="H45" s="119">
        <v>360</v>
      </c>
      <c r="I45" s="120">
        <f>SUM(G45,H45)</f>
        <v>5428</v>
      </c>
      <c r="J45" s="119">
        <v>108097</v>
      </c>
      <c r="K45" s="119">
        <v>34387</v>
      </c>
      <c r="L45" s="121">
        <v>12371</v>
      </c>
      <c r="M45" s="122">
        <f>SUM(J45:L45)</f>
        <v>154855</v>
      </c>
      <c r="N45" s="123">
        <v>0</v>
      </c>
      <c r="O45" s="3"/>
      <c r="P45" s="115" t="s">
        <v>74</v>
      </c>
      <c r="Q45" s="103">
        <v>0</v>
      </c>
      <c r="R45" s="103">
        <v>0</v>
      </c>
      <c r="S45" s="103">
        <v>0</v>
      </c>
      <c r="T45" s="104">
        <v>0</v>
      </c>
      <c r="U45" s="105">
        <v>0</v>
      </c>
      <c r="V45" s="98">
        <v>0</v>
      </c>
      <c r="W45" s="103">
        <v>0</v>
      </c>
      <c r="X45" s="98">
        <f>SUM(V45,W45)</f>
        <v>0</v>
      </c>
      <c r="Y45" s="103">
        <v>1903</v>
      </c>
      <c r="Z45" s="104">
        <v>944</v>
      </c>
      <c r="AA45" s="105">
        <v>0</v>
      </c>
      <c r="AB45" s="101">
        <f>SUM(Y45:AA45)</f>
        <v>2847</v>
      </c>
      <c r="AC45" s="116">
        <v>0</v>
      </c>
      <c r="AD45" s="3"/>
      <c r="AE45" s="115" t="s">
        <v>74</v>
      </c>
      <c r="AF45" s="121">
        <v>0</v>
      </c>
      <c r="AG45" s="124">
        <v>0</v>
      </c>
      <c r="AH45" s="119">
        <v>0</v>
      </c>
      <c r="AI45" s="121">
        <v>0</v>
      </c>
      <c r="AJ45" s="124">
        <v>0</v>
      </c>
      <c r="AK45" s="98">
        <f>SUM(AF45:AJ45)</f>
        <v>0</v>
      </c>
      <c r="AL45" s="119">
        <v>4028</v>
      </c>
      <c r="AM45" s="125">
        <f>SUM(AK45,AL45)</f>
        <v>4028</v>
      </c>
      <c r="AN45" s="121">
        <v>45581</v>
      </c>
      <c r="AO45" s="124">
        <v>58548</v>
      </c>
      <c r="AP45" s="121">
        <v>47548</v>
      </c>
      <c r="AQ45" s="122">
        <f>SUM(AN45:AP45)</f>
        <v>151677</v>
      </c>
      <c r="AR45" s="123">
        <v>0</v>
      </c>
      <c r="AS45" s="3"/>
      <c r="AT45" s="102" t="s">
        <v>74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v>0</v>
      </c>
      <c r="BA45" s="103">
        <v>0</v>
      </c>
      <c r="BB45" s="98">
        <f>SUM(AZ45,BA45)</f>
        <v>0</v>
      </c>
      <c r="BC45" s="103">
        <v>66765</v>
      </c>
      <c r="BD45" s="103">
        <v>50000</v>
      </c>
      <c r="BE45" s="104">
        <v>0</v>
      </c>
      <c r="BF45" s="108">
        <f>SUM(BC45:BE45)</f>
        <v>116765</v>
      </c>
      <c r="BG45" s="107">
        <v>0</v>
      </c>
      <c r="BH45" s="3"/>
      <c r="BI45" s="102" t="s">
        <v>74</v>
      </c>
      <c r="BJ45" s="105">
        <v>0</v>
      </c>
      <c r="BK45" s="104">
        <v>0</v>
      </c>
      <c r="BL45" s="105">
        <v>0</v>
      </c>
      <c r="BM45" s="103">
        <v>0</v>
      </c>
      <c r="BN45" s="103">
        <v>0</v>
      </c>
      <c r="BO45" s="103">
        <v>0</v>
      </c>
      <c r="BP45" s="103">
        <v>0</v>
      </c>
      <c r="BQ45" s="98">
        <f>SUM(BO45,BP45)</f>
        <v>0</v>
      </c>
      <c r="BR45" s="103">
        <v>41000</v>
      </c>
      <c r="BS45" s="103">
        <v>171935</v>
      </c>
      <c r="BT45" s="104">
        <v>0</v>
      </c>
      <c r="BU45" s="108">
        <f>SUM(BR45:BT45)</f>
        <v>212935</v>
      </c>
      <c r="BV45" s="107">
        <v>0</v>
      </c>
      <c r="BW45" s="3"/>
      <c r="BX45" s="102" t="s">
        <v>74</v>
      </c>
      <c r="BY45" s="103">
        <v>7744</v>
      </c>
      <c r="BZ45" s="103">
        <v>0</v>
      </c>
      <c r="CA45" s="103">
        <v>0</v>
      </c>
      <c r="CB45" s="103">
        <v>0</v>
      </c>
      <c r="CC45" s="103">
        <v>0</v>
      </c>
      <c r="CD45" s="100">
        <f>SUM(BY45:CC45)</f>
        <v>7744</v>
      </c>
      <c r="CE45" s="103">
        <v>0</v>
      </c>
      <c r="CF45" s="100">
        <f>SUM(CD45,CE45)</f>
        <v>7744</v>
      </c>
      <c r="CG45" s="103">
        <v>0</v>
      </c>
      <c r="CH45" s="103">
        <v>0</v>
      </c>
      <c r="CI45" s="104">
        <v>0</v>
      </c>
      <c r="CJ45" s="101">
        <f>SUM(CG45:CI45)</f>
        <v>0</v>
      </c>
      <c r="CK45" s="112">
        <v>1500</v>
      </c>
      <c r="CL45" s="3"/>
      <c r="CM45" s="102" t="s">
        <v>74</v>
      </c>
      <c r="CN45" s="98">
        <f t="shared" ref="CN45:CT45" si="11">SUM(B45,Q45,AF45,AU45,BJ45,BY45)</f>
        <v>12810</v>
      </c>
      <c r="CO45" s="98">
        <f t="shared" si="11"/>
        <v>2</v>
      </c>
      <c r="CP45" s="98">
        <f t="shared" si="11"/>
        <v>0</v>
      </c>
      <c r="CQ45" s="98">
        <f t="shared" si="11"/>
        <v>0</v>
      </c>
      <c r="CR45" s="98">
        <f t="shared" si="11"/>
        <v>0</v>
      </c>
      <c r="CS45" s="98">
        <f t="shared" si="11"/>
        <v>12812</v>
      </c>
      <c r="CT45" s="98">
        <f t="shared" si="11"/>
        <v>4388</v>
      </c>
      <c r="CU45" s="98">
        <f>SUM(I45,X45,AM45,BB45,BQ45,CF45)+1</f>
        <v>17201</v>
      </c>
      <c r="CV45" s="98">
        <f>SUM(J45,Y45,AN45,BC45,BR45,CG45)-1</f>
        <v>263345</v>
      </c>
      <c r="CW45" s="98">
        <f>SUM(K45,Z45,AO45,BD45,BS45,CH45)+1</f>
        <v>315815</v>
      </c>
      <c r="CX45" s="98">
        <f>SUM(L45,AA45,AP45,BE45,BT45,CI45)</f>
        <v>59919</v>
      </c>
      <c r="CY45" s="113">
        <f>SUM(CV45:CX45)</f>
        <v>639079</v>
      </c>
      <c r="CZ45" s="114">
        <f>SUM(N45,AC45,AR45,BG45,BV45,CK45)</f>
        <v>1500</v>
      </c>
    </row>
    <row r="46" spans="1:104" x14ac:dyDescent="0.25">
      <c r="A46" s="118"/>
      <c r="B46" s="119"/>
      <c r="C46" s="119"/>
      <c r="D46" s="119"/>
      <c r="E46" s="119"/>
      <c r="F46" s="119"/>
      <c r="G46" s="125"/>
      <c r="H46" s="119"/>
      <c r="I46" s="125"/>
      <c r="J46" s="119"/>
      <c r="K46" s="119"/>
      <c r="L46" s="121"/>
      <c r="M46" s="122"/>
      <c r="N46" s="123"/>
      <c r="O46" s="3"/>
      <c r="P46" s="118"/>
      <c r="Q46" s="103"/>
      <c r="R46" s="103"/>
      <c r="S46" s="103"/>
      <c r="T46" s="104"/>
      <c r="U46" s="105"/>
      <c r="V46" s="98"/>
      <c r="W46" s="103"/>
      <c r="X46" s="98"/>
      <c r="Y46" s="103"/>
      <c r="Z46" s="104"/>
      <c r="AA46" s="105"/>
      <c r="AB46" s="101"/>
      <c r="AC46" s="116"/>
      <c r="AD46" s="3"/>
      <c r="AE46" s="118"/>
      <c r="AF46" s="121"/>
      <c r="AG46" s="124"/>
      <c r="AH46" s="119"/>
      <c r="AI46" s="121"/>
      <c r="AJ46" s="124"/>
      <c r="AK46" s="125"/>
      <c r="AL46" s="119"/>
      <c r="AM46" s="125"/>
      <c r="AN46" s="121"/>
      <c r="AO46" s="124"/>
      <c r="AP46" s="121"/>
      <c r="AQ46" s="122"/>
      <c r="AR46" s="123"/>
      <c r="AS46" s="3"/>
      <c r="AT46" s="126"/>
      <c r="AU46" s="103"/>
      <c r="AV46" s="103"/>
      <c r="AW46" s="103"/>
      <c r="AX46" s="103"/>
      <c r="AY46" s="103"/>
      <c r="AZ46" s="103"/>
      <c r="BA46" s="103"/>
      <c r="BB46" s="98"/>
      <c r="BC46" s="103"/>
      <c r="BD46" s="103"/>
      <c r="BE46" s="104"/>
      <c r="BF46" s="108"/>
      <c r="BG46" s="107"/>
      <c r="BH46" s="3"/>
      <c r="BI46" s="126"/>
      <c r="BJ46" s="105"/>
      <c r="BK46" s="104"/>
      <c r="BL46" s="105"/>
      <c r="BM46" s="103"/>
      <c r="BN46" s="103"/>
      <c r="BO46" s="103"/>
      <c r="BP46" s="103"/>
      <c r="BQ46" s="98"/>
      <c r="BR46" s="103"/>
      <c r="BS46" s="103"/>
      <c r="BT46" s="104"/>
      <c r="BU46" s="108"/>
      <c r="BV46" s="107"/>
      <c r="BW46" s="3"/>
      <c r="BX46" s="126"/>
      <c r="BY46" s="103"/>
      <c r="BZ46" s="103"/>
      <c r="CA46" s="103"/>
      <c r="CB46" s="103"/>
      <c r="CC46" s="103"/>
      <c r="CD46" s="98"/>
      <c r="CE46" s="103"/>
      <c r="CF46" s="98"/>
      <c r="CG46" s="103"/>
      <c r="CH46" s="103"/>
      <c r="CI46" s="104"/>
      <c r="CJ46" s="101"/>
      <c r="CK46" s="112"/>
      <c r="CL46" s="3"/>
      <c r="CM46" s="126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113"/>
      <c r="CZ46" s="114"/>
    </row>
    <row r="47" spans="1:104" x14ac:dyDescent="0.25">
      <c r="A47" s="115" t="s">
        <v>75</v>
      </c>
      <c r="B47" s="119">
        <v>320</v>
      </c>
      <c r="C47" s="119">
        <v>5</v>
      </c>
      <c r="D47" s="119">
        <v>0</v>
      </c>
      <c r="E47" s="119">
        <v>0</v>
      </c>
      <c r="F47" s="119">
        <v>0</v>
      </c>
      <c r="G47" s="120">
        <f>SUM(B47:F47)</f>
        <v>325</v>
      </c>
      <c r="H47" s="119">
        <v>350</v>
      </c>
      <c r="I47" s="120">
        <f>SUM(G47,H47)</f>
        <v>675</v>
      </c>
      <c r="J47" s="119">
        <v>148516</v>
      </c>
      <c r="K47" s="119">
        <v>43129</v>
      </c>
      <c r="L47" s="121">
        <v>22161</v>
      </c>
      <c r="M47" s="122">
        <f>SUM(J47:L47)</f>
        <v>213806</v>
      </c>
      <c r="N47" s="123">
        <v>0</v>
      </c>
      <c r="O47" s="3"/>
      <c r="P47" s="115" t="s">
        <v>75</v>
      </c>
      <c r="Q47" s="103">
        <v>0</v>
      </c>
      <c r="R47" s="103">
        <v>0</v>
      </c>
      <c r="S47" s="103">
        <v>0</v>
      </c>
      <c r="T47" s="104">
        <v>0</v>
      </c>
      <c r="U47" s="105">
        <v>0</v>
      </c>
      <c r="V47" s="98">
        <v>0</v>
      </c>
      <c r="W47" s="103">
        <v>0</v>
      </c>
      <c r="X47" s="98">
        <f>SUM(V47,W47)</f>
        <v>0</v>
      </c>
      <c r="Y47" s="103">
        <v>4113</v>
      </c>
      <c r="Z47" s="104">
        <v>1500</v>
      </c>
      <c r="AA47" s="105">
        <v>0</v>
      </c>
      <c r="AB47" s="101">
        <f>SUM(Y47:AA47)</f>
        <v>5613</v>
      </c>
      <c r="AC47" s="116">
        <v>0</v>
      </c>
      <c r="AD47" s="3"/>
      <c r="AE47" s="115" t="s">
        <v>75</v>
      </c>
      <c r="AF47" s="121">
        <v>0</v>
      </c>
      <c r="AG47" s="124">
        <v>0</v>
      </c>
      <c r="AH47" s="119">
        <v>0</v>
      </c>
      <c r="AI47" s="121">
        <v>0</v>
      </c>
      <c r="AJ47" s="124">
        <v>0</v>
      </c>
      <c r="AK47" s="98">
        <f>SUM(AF47:AJ47)</f>
        <v>0</v>
      </c>
      <c r="AL47" s="119">
        <v>8950</v>
      </c>
      <c r="AM47" s="125">
        <f>SUM(AK47,AL47)</f>
        <v>8950</v>
      </c>
      <c r="AN47" s="121">
        <v>60226</v>
      </c>
      <c r="AO47" s="124">
        <v>58484</v>
      </c>
      <c r="AP47" s="121">
        <v>41229</v>
      </c>
      <c r="AQ47" s="122">
        <f>SUM(AN47:AP47)</f>
        <v>159939</v>
      </c>
      <c r="AR47" s="123">
        <v>0</v>
      </c>
      <c r="AS47" s="3"/>
      <c r="AT47" s="102" t="s">
        <v>75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v>0</v>
      </c>
      <c r="BA47" s="103">
        <v>0</v>
      </c>
      <c r="BB47" s="98">
        <f>SUM(AZ47,BA47)</f>
        <v>0</v>
      </c>
      <c r="BC47" s="103">
        <v>90968</v>
      </c>
      <c r="BD47" s="103">
        <v>50000</v>
      </c>
      <c r="BE47" s="104">
        <v>0</v>
      </c>
      <c r="BF47" s="108">
        <f>SUM(BC47:BE47)</f>
        <v>140968</v>
      </c>
      <c r="BG47" s="107">
        <v>0</v>
      </c>
      <c r="BH47" s="3"/>
      <c r="BI47" s="102" t="s">
        <v>75</v>
      </c>
      <c r="BJ47" s="105">
        <v>0</v>
      </c>
      <c r="BK47" s="104">
        <v>0</v>
      </c>
      <c r="BL47" s="105">
        <v>0</v>
      </c>
      <c r="BM47" s="103">
        <v>0</v>
      </c>
      <c r="BN47" s="103">
        <v>0</v>
      </c>
      <c r="BO47" s="103">
        <v>0</v>
      </c>
      <c r="BP47" s="103">
        <v>0</v>
      </c>
      <c r="BQ47" s="98">
        <f>SUM(BO47,BP47)</f>
        <v>0</v>
      </c>
      <c r="BR47" s="103">
        <v>20806</v>
      </c>
      <c r="BS47" s="103">
        <v>149677</v>
      </c>
      <c r="BT47" s="104">
        <v>0</v>
      </c>
      <c r="BU47" s="108">
        <f>SUM(BR47:BT47)</f>
        <v>170483</v>
      </c>
      <c r="BV47" s="107">
        <v>0</v>
      </c>
      <c r="BW47" s="3"/>
      <c r="BX47" s="102" t="s">
        <v>75</v>
      </c>
      <c r="BY47" s="103">
        <v>5645</v>
      </c>
      <c r="BZ47" s="103">
        <v>0</v>
      </c>
      <c r="CA47" s="103">
        <v>0</v>
      </c>
      <c r="CB47" s="103">
        <v>0</v>
      </c>
      <c r="CC47" s="103">
        <v>0</v>
      </c>
      <c r="CD47" s="100">
        <f>SUM(BY47:CC47)</f>
        <v>5645</v>
      </c>
      <c r="CE47" s="103">
        <v>0</v>
      </c>
      <c r="CF47" s="100">
        <f>SUM(CD47,CE47)</f>
        <v>5645</v>
      </c>
      <c r="CG47" s="103">
        <v>0</v>
      </c>
      <c r="CH47" s="103">
        <v>129</v>
      </c>
      <c r="CI47" s="104">
        <v>0</v>
      </c>
      <c r="CJ47" s="101">
        <f>SUM(CG47:CI47)</f>
        <v>129</v>
      </c>
      <c r="CK47" s="112">
        <v>1000</v>
      </c>
      <c r="CL47" s="3"/>
      <c r="CM47" s="102" t="s">
        <v>75</v>
      </c>
      <c r="CN47" s="98">
        <f t="shared" ref="CN47:CX47" si="12">SUM(B47,Q47,AF47,AU47,BJ47,BY47)</f>
        <v>5965</v>
      </c>
      <c r="CO47" s="98">
        <f t="shared" si="12"/>
        <v>5</v>
      </c>
      <c r="CP47" s="98">
        <f t="shared" si="12"/>
        <v>0</v>
      </c>
      <c r="CQ47" s="98">
        <f t="shared" si="12"/>
        <v>0</v>
      </c>
      <c r="CR47" s="98">
        <f t="shared" si="12"/>
        <v>0</v>
      </c>
      <c r="CS47" s="98">
        <f t="shared" si="12"/>
        <v>5970</v>
      </c>
      <c r="CT47" s="98">
        <f t="shared" si="12"/>
        <v>9300</v>
      </c>
      <c r="CU47" s="98">
        <f t="shared" si="12"/>
        <v>15270</v>
      </c>
      <c r="CV47" s="98">
        <f t="shared" si="12"/>
        <v>324629</v>
      </c>
      <c r="CW47" s="98">
        <f t="shared" si="12"/>
        <v>302919</v>
      </c>
      <c r="CX47" s="98">
        <f t="shared" si="12"/>
        <v>63390</v>
      </c>
      <c r="CY47" s="113">
        <f>SUM(CV47:CX47)</f>
        <v>690938</v>
      </c>
      <c r="CZ47" s="114">
        <f>SUM(N47,AC47,AR47,BG47,BV47,CK47)</f>
        <v>1000</v>
      </c>
    </row>
    <row r="48" spans="1:104" x14ac:dyDescent="0.25">
      <c r="A48" s="118"/>
      <c r="B48" s="119"/>
      <c r="C48" s="119"/>
      <c r="D48" s="119"/>
      <c r="E48" s="119"/>
      <c r="F48" s="119"/>
      <c r="G48" s="125"/>
      <c r="H48" s="119"/>
      <c r="I48" s="125"/>
      <c r="J48" s="119"/>
      <c r="K48" s="119"/>
      <c r="L48" s="121"/>
      <c r="M48" s="122"/>
      <c r="N48" s="123"/>
      <c r="O48" s="3"/>
      <c r="P48" s="118"/>
      <c r="Q48" s="103"/>
      <c r="R48" s="103"/>
      <c r="S48" s="103"/>
      <c r="T48" s="104"/>
      <c r="U48" s="105"/>
      <c r="V48" s="98"/>
      <c r="W48" s="103"/>
      <c r="X48" s="98"/>
      <c r="Y48" s="103"/>
      <c r="Z48" s="104"/>
      <c r="AA48" s="105"/>
      <c r="AB48" s="101"/>
      <c r="AC48" s="116"/>
      <c r="AD48" s="3"/>
      <c r="AE48" s="118"/>
      <c r="AF48" s="121"/>
      <c r="AG48" s="124"/>
      <c r="AH48" s="119"/>
      <c r="AI48" s="121"/>
      <c r="AJ48" s="124"/>
      <c r="AK48" s="125"/>
      <c r="AL48" s="119"/>
      <c r="AM48" s="125"/>
      <c r="AN48" s="121"/>
      <c r="AO48" s="124"/>
      <c r="AP48" s="121"/>
      <c r="AQ48" s="122"/>
      <c r="AR48" s="123"/>
      <c r="AS48" s="3"/>
      <c r="AT48" s="126"/>
      <c r="AU48" s="103"/>
      <c r="AV48" s="103"/>
      <c r="AW48" s="103"/>
      <c r="AX48" s="103"/>
      <c r="AY48" s="103"/>
      <c r="AZ48" s="103"/>
      <c r="BA48" s="103"/>
      <c r="BB48" s="98"/>
      <c r="BC48" s="103"/>
      <c r="BD48" s="103"/>
      <c r="BE48" s="104"/>
      <c r="BF48" s="108"/>
      <c r="BG48" s="107"/>
      <c r="BH48" s="3"/>
      <c r="BI48" s="126"/>
      <c r="BJ48" s="105"/>
      <c r="BK48" s="104"/>
      <c r="BL48" s="105"/>
      <c r="BM48" s="103"/>
      <c r="BN48" s="103"/>
      <c r="BO48" s="103"/>
      <c r="BP48" s="103"/>
      <c r="BQ48" s="98"/>
      <c r="BR48" s="103"/>
      <c r="BS48" s="103"/>
      <c r="BT48" s="104"/>
      <c r="BU48" s="108"/>
      <c r="BV48" s="107"/>
      <c r="BW48" s="3"/>
      <c r="BX48" s="126"/>
      <c r="BY48" s="103"/>
      <c r="BZ48" s="103"/>
      <c r="CA48" s="103"/>
      <c r="CB48" s="103"/>
      <c r="CC48" s="103"/>
      <c r="CD48" s="98"/>
      <c r="CE48" s="103"/>
      <c r="CF48" s="98"/>
      <c r="CG48" s="103"/>
      <c r="CH48" s="103"/>
      <c r="CI48" s="104"/>
      <c r="CJ48" s="101"/>
      <c r="CK48" s="112"/>
      <c r="CL48" s="3"/>
      <c r="CM48" s="126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113"/>
      <c r="CZ48" s="114"/>
    </row>
    <row r="49" spans="1:104" x14ac:dyDescent="0.25">
      <c r="A49" s="115" t="s">
        <v>76</v>
      </c>
      <c r="B49" s="119">
        <v>348</v>
      </c>
      <c r="C49" s="119">
        <v>4</v>
      </c>
      <c r="D49" s="119">
        <v>0</v>
      </c>
      <c r="E49" s="119">
        <v>0</v>
      </c>
      <c r="F49" s="119">
        <v>0</v>
      </c>
      <c r="G49" s="120">
        <f>SUM(B49:F49)</f>
        <v>352</v>
      </c>
      <c r="H49" s="119">
        <v>339</v>
      </c>
      <c r="I49" s="120">
        <f>SUM(G49,H49)</f>
        <v>691</v>
      </c>
      <c r="J49" s="119">
        <v>162179</v>
      </c>
      <c r="K49" s="119">
        <v>68929</v>
      </c>
      <c r="L49" s="121">
        <v>33464</v>
      </c>
      <c r="M49" s="122">
        <f>SUM(J49:L49)</f>
        <v>264572</v>
      </c>
      <c r="N49" s="123">
        <v>12000</v>
      </c>
      <c r="O49" s="3"/>
      <c r="P49" s="115" t="s">
        <v>76</v>
      </c>
      <c r="Q49" s="103">
        <v>0</v>
      </c>
      <c r="R49" s="103">
        <v>0</v>
      </c>
      <c r="S49" s="103">
        <v>0</v>
      </c>
      <c r="T49" s="104">
        <v>0</v>
      </c>
      <c r="U49" s="105">
        <v>0</v>
      </c>
      <c r="V49" s="98">
        <v>0</v>
      </c>
      <c r="W49" s="103">
        <v>0</v>
      </c>
      <c r="X49" s="98">
        <f>SUM(V49,W49)</f>
        <v>0</v>
      </c>
      <c r="Y49" s="103">
        <v>2982</v>
      </c>
      <c r="Z49" s="104">
        <v>1696</v>
      </c>
      <c r="AA49" s="105">
        <v>0</v>
      </c>
      <c r="AB49" s="101">
        <f>SUM(Y49:AA49)+1</f>
        <v>4679</v>
      </c>
      <c r="AC49" s="116">
        <v>0</v>
      </c>
      <c r="AD49" s="3"/>
      <c r="AE49" s="115" t="s">
        <v>76</v>
      </c>
      <c r="AF49" s="121">
        <v>0</v>
      </c>
      <c r="AG49" s="124">
        <v>0</v>
      </c>
      <c r="AH49" s="119">
        <v>0</v>
      </c>
      <c r="AI49" s="121">
        <v>0</v>
      </c>
      <c r="AJ49" s="124">
        <v>0</v>
      </c>
      <c r="AK49" s="98">
        <f>SUM(AF49:AJ49)</f>
        <v>0</v>
      </c>
      <c r="AL49" s="119">
        <v>8950</v>
      </c>
      <c r="AM49" s="125">
        <f>SUM(AK49,AL49)</f>
        <v>8950</v>
      </c>
      <c r="AN49" s="121">
        <v>56571</v>
      </c>
      <c r="AO49" s="124">
        <v>50786</v>
      </c>
      <c r="AP49" s="121">
        <v>43000</v>
      </c>
      <c r="AQ49" s="122">
        <f>SUM(AN49:AP49)</f>
        <v>150357</v>
      </c>
      <c r="AR49" s="123">
        <v>0</v>
      </c>
      <c r="AS49" s="3"/>
      <c r="AT49" s="102" t="s">
        <v>76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v>0</v>
      </c>
      <c r="BA49" s="103">
        <v>0</v>
      </c>
      <c r="BB49" s="98">
        <f>SUM(AZ49,BA49)</f>
        <v>0</v>
      </c>
      <c r="BC49" s="103">
        <v>123789</v>
      </c>
      <c r="BD49" s="103">
        <v>50000</v>
      </c>
      <c r="BE49" s="104">
        <v>0</v>
      </c>
      <c r="BF49" s="108">
        <f>SUM(BC49:BE49)</f>
        <v>173789</v>
      </c>
      <c r="BG49" s="107">
        <v>0</v>
      </c>
      <c r="BH49" s="3"/>
      <c r="BI49" s="102" t="s">
        <v>76</v>
      </c>
      <c r="BJ49" s="105">
        <v>0</v>
      </c>
      <c r="BK49" s="104">
        <v>0</v>
      </c>
      <c r="BL49" s="105">
        <v>0</v>
      </c>
      <c r="BM49" s="103">
        <v>0</v>
      </c>
      <c r="BN49" s="103">
        <v>0</v>
      </c>
      <c r="BO49" s="103">
        <v>0</v>
      </c>
      <c r="BP49" s="103">
        <v>0</v>
      </c>
      <c r="BQ49" s="98">
        <f>SUM(BO49,BP49)</f>
        <v>0</v>
      </c>
      <c r="BR49" s="103">
        <v>47143</v>
      </c>
      <c r="BS49" s="103">
        <v>100000</v>
      </c>
      <c r="BT49" s="104">
        <v>0</v>
      </c>
      <c r="BU49" s="108">
        <f>SUM(BR49:BT49)</f>
        <v>147143</v>
      </c>
      <c r="BV49" s="107">
        <v>0</v>
      </c>
      <c r="BW49" s="3"/>
      <c r="BX49" s="102" t="s">
        <v>76</v>
      </c>
      <c r="BY49" s="103">
        <v>4955</v>
      </c>
      <c r="BZ49" s="103">
        <v>0</v>
      </c>
      <c r="CA49" s="103">
        <v>0</v>
      </c>
      <c r="CB49" s="103">
        <v>0</v>
      </c>
      <c r="CC49" s="103">
        <v>0</v>
      </c>
      <c r="CD49" s="100">
        <f>SUM(BY49:CC49)</f>
        <v>4955</v>
      </c>
      <c r="CE49" s="103">
        <v>0</v>
      </c>
      <c r="CF49" s="100">
        <f>SUM(CD49,CE49)</f>
        <v>4955</v>
      </c>
      <c r="CG49" s="103">
        <v>0</v>
      </c>
      <c r="CH49" s="103">
        <v>1250</v>
      </c>
      <c r="CI49" s="104">
        <v>0</v>
      </c>
      <c r="CJ49" s="101">
        <f>SUM(CG49:CI49)</f>
        <v>1250</v>
      </c>
      <c r="CK49" s="112">
        <v>0</v>
      </c>
      <c r="CL49" s="3"/>
      <c r="CM49" s="102" t="s">
        <v>76</v>
      </c>
      <c r="CN49" s="98">
        <f t="shared" ref="CN49:CX49" si="13">SUM(B49,Q49,AF49,AU49,BJ49,BY49)</f>
        <v>5303</v>
      </c>
      <c r="CO49" s="98">
        <f t="shared" si="13"/>
        <v>4</v>
      </c>
      <c r="CP49" s="98">
        <f t="shared" si="13"/>
        <v>0</v>
      </c>
      <c r="CQ49" s="98">
        <f t="shared" si="13"/>
        <v>0</v>
      </c>
      <c r="CR49" s="98">
        <f t="shared" si="13"/>
        <v>0</v>
      </c>
      <c r="CS49" s="98">
        <f t="shared" si="13"/>
        <v>5307</v>
      </c>
      <c r="CT49" s="98">
        <f t="shared" si="13"/>
        <v>9289</v>
      </c>
      <c r="CU49" s="98">
        <f t="shared" si="13"/>
        <v>14596</v>
      </c>
      <c r="CV49" s="98">
        <f t="shared" si="13"/>
        <v>392664</v>
      </c>
      <c r="CW49" s="98">
        <f t="shared" si="13"/>
        <v>272661</v>
      </c>
      <c r="CX49" s="98">
        <f t="shared" si="13"/>
        <v>76464</v>
      </c>
      <c r="CY49" s="113">
        <f>SUM(CV49:CX49)</f>
        <v>741789</v>
      </c>
      <c r="CZ49" s="114">
        <f>SUM(N49,AC49,AR49,BG49,BV49,CK49)</f>
        <v>12000</v>
      </c>
    </row>
    <row r="50" spans="1:104" x14ac:dyDescent="0.25">
      <c r="A50" s="118"/>
      <c r="B50" s="119"/>
      <c r="C50" s="119"/>
      <c r="D50" s="119"/>
      <c r="E50" s="119"/>
      <c r="F50" s="119"/>
      <c r="G50" s="125"/>
      <c r="H50" s="119"/>
      <c r="I50" s="125"/>
      <c r="J50" s="119"/>
      <c r="K50" s="119"/>
      <c r="L50" s="121"/>
      <c r="M50" s="122"/>
      <c r="N50" s="123"/>
      <c r="O50" s="3"/>
      <c r="P50" s="118"/>
      <c r="Q50" s="103"/>
      <c r="R50" s="103"/>
      <c r="S50" s="103"/>
      <c r="T50" s="104"/>
      <c r="U50" s="105"/>
      <c r="V50" s="98"/>
      <c r="W50" s="103"/>
      <c r="X50" s="98"/>
      <c r="Y50" s="103"/>
      <c r="Z50" s="104"/>
      <c r="AA50" s="105"/>
      <c r="AB50" s="101"/>
      <c r="AC50" s="116"/>
      <c r="AD50" s="3"/>
      <c r="AE50" s="118"/>
      <c r="AF50" s="121"/>
      <c r="AG50" s="124"/>
      <c r="AH50" s="119"/>
      <c r="AI50" s="121"/>
      <c r="AJ50" s="124"/>
      <c r="AK50" s="125"/>
      <c r="AL50" s="119"/>
      <c r="AM50" s="125"/>
      <c r="AN50" s="121"/>
      <c r="AO50" s="124"/>
      <c r="AP50" s="121"/>
      <c r="AQ50" s="122"/>
      <c r="AR50" s="123"/>
      <c r="AS50" s="3"/>
      <c r="AT50" s="126"/>
      <c r="AU50" s="103"/>
      <c r="AV50" s="103"/>
      <c r="AW50" s="103"/>
      <c r="AX50" s="103"/>
      <c r="AY50" s="103"/>
      <c r="AZ50" s="103"/>
      <c r="BA50" s="103"/>
      <c r="BB50" s="98"/>
      <c r="BC50" s="103"/>
      <c r="BD50" s="103"/>
      <c r="BE50" s="104"/>
      <c r="BF50" s="108"/>
      <c r="BG50" s="107"/>
      <c r="BH50" s="3"/>
      <c r="BI50" s="126"/>
      <c r="BJ50" s="105"/>
      <c r="BK50" s="104"/>
      <c r="BL50" s="105"/>
      <c r="BM50" s="103"/>
      <c r="BN50" s="103"/>
      <c r="BO50" s="103"/>
      <c r="BP50" s="103"/>
      <c r="BQ50" s="98"/>
      <c r="BR50" s="103"/>
      <c r="BS50" s="103"/>
      <c r="BT50" s="104"/>
      <c r="BU50" s="108"/>
      <c r="BV50" s="107"/>
      <c r="BW50" s="3"/>
      <c r="BX50" s="126"/>
      <c r="BY50" s="103"/>
      <c r="BZ50" s="103"/>
      <c r="CA50" s="103"/>
      <c r="CB50" s="103"/>
      <c r="CC50" s="103"/>
      <c r="CD50" s="98"/>
      <c r="CE50" s="103"/>
      <c r="CF50" s="98"/>
      <c r="CG50" s="103"/>
      <c r="CH50" s="103"/>
      <c r="CI50" s="104"/>
      <c r="CJ50" s="101"/>
      <c r="CK50" s="112"/>
      <c r="CL50" s="3"/>
      <c r="CM50" s="126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113"/>
      <c r="CZ50" s="114"/>
    </row>
    <row r="51" spans="1:104" x14ac:dyDescent="0.25">
      <c r="A51" s="115" t="s">
        <v>77</v>
      </c>
      <c r="B51" s="119">
        <v>367</v>
      </c>
      <c r="C51" s="119">
        <v>0</v>
      </c>
      <c r="D51" s="119">
        <v>1452</v>
      </c>
      <c r="E51" s="119">
        <v>0</v>
      </c>
      <c r="F51" s="119">
        <v>0</v>
      </c>
      <c r="G51" s="120">
        <f>SUM(B51:F51)</f>
        <v>1819</v>
      </c>
      <c r="H51" s="119">
        <v>330</v>
      </c>
      <c r="I51" s="120">
        <f>SUM(G51,H51)</f>
        <v>2149</v>
      </c>
      <c r="J51" s="119">
        <v>166032</v>
      </c>
      <c r="K51" s="119">
        <v>77710</v>
      </c>
      <c r="L51" s="121">
        <v>32871</v>
      </c>
      <c r="M51" s="122">
        <f>SUM(J51:L51)</f>
        <v>276613</v>
      </c>
      <c r="N51" s="123">
        <v>20000</v>
      </c>
      <c r="O51" s="3"/>
      <c r="P51" s="115" t="s">
        <v>78</v>
      </c>
      <c r="Q51" s="103">
        <v>0</v>
      </c>
      <c r="R51" s="103">
        <v>0</v>
      </c>
      <c r="S51" s="103">
        <v>0</v>
      </c>
      <c r="T51" s="104">
        <v>0</v>
      </c>
      <c r="U51" s="105">
        <v>0</v>
      </c>
      <c r="V51" s="98">
        <v>0</v>
      </c>
      <c r="W51" s="103">
        <v>0</v>
      </c>
      <c r="X51" s="98">
        <f>SUM(V51,W51)</f>
        <v>0</v>
      </c>
      <c r="Y51" s="103">
        <v>2161</v>
      </c>
      <c r="Z51" s="104">
        <v>2000</v>
      </c>
      <c r="AA51" s="105">
        <v>0</v>
      </c>
      <c r="AB51" s="101">
        <f>SUM(Y51:AA51)</f>
        <v>4161</v>
      </c>
      <c r="AC51" s="116">
        <v>0</v>
      </c>
      <c r="AD51" s="3"/>
      <c r="AE51" s="115" t="s">
        <v>78</v>
      </c>
      <c r="AF51" s="121">
        <v>0</v>
      </c>
      <c r="AG51" s="124">
        <v>0</v>
      </c>
      <c r="AH51" s="119">
        <v>0</v>
      </c>
      <c r="AI51" s="121">
        <v>0</v>
      </c>
      <c r="AJ51" s="124">
        <v>0</v>
      </c>
      <c r="AK51" s="98">
        <f>SUM(AF51:AJ51)</f>
        <v>0</v>
      </c>
      <c r="AL51" s="119">
        <v>8950</v>
      </c>
      <c r="AM51" s="125">
        <f>SUM(AK51,AL51)</f>
        <v>8950</v>
      </c>
      <c r="AN51" s="121">
        <v>59968</v>
      </c>
      <c r="AO51" s="124">
        <v>47742</v>
      </c>
      <c r="AP51" s="121">
        <v>47742</v>
      </c>
      <c r="AQ51" s="122">
        <f>SUM(AN51:AP51)</f>
        <v>155452</v>
      </c>
      <c r="AR51" s="123">
        <v>0</v>
      </c>
      <c r="AS51" s="3"/>
      <c r="AT51" s="102" t="s">
        <v>78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v>0</v>
      </c>
      <c r="BA51" s="103">
        <v>0</v>
      </c>
      <c r="BB51" s="98">
        <f>SUM(AZ51,BA51)</f>
        <v>0</v>
      </c>
      <c r="BC51" s="103">
        <v>100142</v>
      </c>
      <c r="BD51" s="103">
        <v>59032</v>
      </c>
      <c r="BE51" s="104">
        <v>0</v>
      </c>
      <c r="BF51" s="108">
        <f>SUM(BC51:BE51)</f>
        <v>159174</v>
      </c>
      <c r="BG51" s="107">
        <v>0</v>
      </c>
      <c r="BH51" s="3"/>
      <c r="BI51" s="102" t="s">
        <v>78</v>
      </c>
      <c r="BJ51" s="105">
        <v>0</v>
      </c>
      <c r="BK51" s="104">
        <v>0</v>
      </c>
      <c r="BL51" s="105">
        <v>0</v>
      </c>
      <c r="BM51" s="103">
        <v>0</v>
      </c>
      <c r="BN51" s="103">
        <v>0</v>
      </c>
      <c r="BO51" s="103">
        <v>0</v>
      </c>
      <c r="BP51" s="103">
        <v>0</v>
      </c>
      <c r="BQ51" s="98">
        <f>SUM(BO51,BP51)</f>
        <v>0</v>
      </c>
      <c r="BR51" s="103">
        <v>51935</v>
      </c>
      <c r="BS51" s="103">
        <v>122581</v>
      </c>
      <c r="BT51" s="104">
        <v>0</v>
      </c>
      <c r="BU51" s="108">
        <f>SUM(BR51:BT51)</f>
        <v>174516</v>
      </c>
      <c r="BV51" s="107">
        <v>0</v>
      </c>
      <c r="BW51" s="3"/>
      <c r="BX51" s="102" t="s">
        <v>78</v>
      </c>
      <c r="BY51" s="103">
        <v>3021</v>
      </c>
      <c r="BZ51" s="103">
        <v>0</v>
      </c>
      <c r="CA51" s="103">
        <v>0</v>
      </c>
      <c r="CB51" s="103">
        <v>0</v>
      </c>
      <c r="CC51" s="103">
        <v>0</v>
      </c>
      <c r="CD51" s="100">
        <f>SUM(BY51:CC51)</f>
        <v>3021</v>
      </c>
      <c r="CE51" s="103">
        <v>0</v>
      </c>
      <c r="CF51" s="100">
        <f>SUM(CD51,CE51)</f>
        <v>3021</v>
      </c>
      <c r="CG51" s="103">
        <v>0</v>
      </c>
      <c r="CH51" s="103">
        <v>1339</v>
      </c>
      <c r="CI51" s="104">
        <v>0</v>
      </c>
      <c r="CJ51" s="101">
        <f>SUM(CG51:CI51)</f>
        <v>1339</v>
      </c>
      <c r="CK51" s="112">
        <v>0</v>
      </c>
      <c r="CL51" s="3"/>
      <c r="CM51" s="102" t="s">
        <v>78</v>
      </c>
      <c r="CN51" s="98">
        <f>SUM(B51,Q51,AF51,AU51,BJ51,BY51)+1</f>
        <v>3389</v>
      </c>
      <c r="CO51" s="98">
        <f t="shared" ref="CO51:CX51" si="14">SUM(C51,R51,AG51,AV51,BK51,BZ51)</f>
        <v>0</v>
      </c>
      <c r="CP51" s="98">
        <f t="shared" si="14"/>
        <v>1452</v>
      </c>
      <c r="CQ51" s="98">
        <f t="shared" si="14"/>
        <v>0</v>
      </c>
      <c r="CR51" s="98">
        <f t="shared" si="14"/>
        <v>0</v>
      </c>
      <c r="CS51" s="98">
        <f t="shared" si="14"/>
        <v>4840</v>
      </c>
      <c r="CT51" s="98">
        <f t="shared" si="14"/>
        <v>9280</v>
      </c>
      <c r="CU51" s="98">
        <f t="shared" si="14"/>
        <v>14120</v>
      </c>
      <c r="CV51" s="98">
        <f t="shared" si="14"/>
        <v>380238</v>
      </c>
      <c r="CW51" s="98">
        <f t="shared" si="14"/>
        <v>310404</v>
      </c>
      <c r="CX51" s="98">
        <f t="shared" si="14"/>
        <v>80613</v>
      </c>
      <c r="CY51" s="113">
        <f>SUM(CV51:CX51)</f>
        <v>771255</v>
      </c>
      <c r="CZ51" s="114">
        <f>SUM(N51,AC51,AR51,BG51,BV51,CK51)</f>
        <v>20000</v>
      </c>
    </row>
    <row r="52" spans="1:104" x14ac:dyDescent="0.25">
      <c r="A52" s="118"/>
      <c r="B52" s="119"/>
      <c r="C52" s="119"/>
      <c r="D52" s="119"/>
      <c r="E52" s="119"/>
      <c r="F52" s="119"/>
      <c r="G52" s="125"/>
      <c r="H52" s="119"/>
      <c r="I52" s="125"/>
      <c r="J52" s="119"/>
      <c r="K52" s="119"/>
      <c r="L52" s="121"/>
      <c r="M52" s="122"/>
      <c r="N52" s="123"/>
      <c r="O52" s="3"/>
      <c r="P52" s="118"/>
      <c r="Q52" s="103"/>
      <c r="R52" s="103"/>
      <c r="S52" s="103"/>
      <c r="T52" s="104"/>
      <c r="U52" s="105"/>
      <c r="V52" s="98"/>
      <c r="W52" s="103"/>
      <c r="X52" s="98"/>
      <c r="Y52" s="103"/>
      <c r="Z52" s="104"/>
      <c r="AA52" s="105"/>
      <c r="AB52" s="101"/>
      <c r="AC52" s="116"/>
      <c r="AD52" s="3"/>
      <c r="AE52" s="118"/>
      <c r="AF52" s="121"/>
      <c r="AG52" s="124"/>
      <c r="AH52" s="119"/>
      <c r="AI52" s="121"/>
      <c r="AJ52" s="124"/>
      <c r="AK52" s="125"/>
      <c r="AL52" s="119"/>
      <c r="AM52" s="125"/>
      <c r="AN52" s="121"/>
      <c r="AO52" s="124"/>
      <c r="AP52" s="121"/>
      <c r="AQ52" s="122"/>
      <c r="AR52" s="123"/>
      <c r="AS52" s="3"/>
      <c r="AT52" s="126"/>
      <c r="AU52" s="103"/>
      <c r="AV52" s="103"/>
      <c r="AW52" s="103"/>
      <c r="AX52" s="103"/>
      <c r="AY52" s="103"/>
      <c r="AZ52" s="103"/>
      <c r="BA52" s="103"/>
      <c r="BB52" s="98"/>
      <c r="BC52" s="103"/>
      <c r="BD52" s="103"/>
      <c r="BE52" s="104"/>
      <c r="BF52" s="108"/>
      <c r="BG52" s="107"/>
      <c r="BH52" s="3"/>
      <c r="BI52" s="126"/>
      <c r="BJ52" s="105"/>
      <c r="BK52" s="104"/>
      <c r="BL52" s="105"/>
      <c r="BM52" s="103"/>
      <c r="BN52" s="103"/>
      <c r="BO52" s="103"/>
      <c r="BP52" s="103"/>
      <c r="BQ52" s="98"/>
      <c r="BR52" s="103"/>
      <c r="BS52" s="103"/>
      <c r="BT52" s="104"/>
      <c r="BU52" s="108"/>
      <c r="BV52" s="107"/>
      <c r="BW52" s="3"/>
      <c r="BX52" s="126"/>
      <c r="BY52" s="103"/>
      <c r="BZ52" s="103"/>
      <c r="CA52" s="103"/>
      <c r="CB52" s="103"/>
      <c r="CC52" s="103"/>
      <c r="CD52" s="98"/>
      <c r="CE52" s="103"/>
      <c r="CF52" s="98"/>
      <c r="CG52" s="103"/>
      <c r="CH52" s="103"/>
      <c r="CI52" s="104"/>
      <c r="CJ52" s="101"/>
      <c r="CK52" s="112"/>
      <c r="CL52" s="3"/>
      <c r="CM52" s="126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113"/>
      <c r="CZ52" s="114"/>
    </row>
    <row r="53" spans="1:104" x14ac:dyDescent="0.25">
      <c r="A53" s="115" t="s">
        <v>79</v>
      </c>
      <c r="B53" s="119">
        <v>372</v>
      </c>
      <c r="C53" s="119">
        <v>0</v>
      </c>
      <c r="D53" s="119">
        <v>3</v>
      </c>
      <c r="E53" s="119">
        <v>0</v>
      </c>
      <c r="F53" s="119">
        <v>0</v>
      </c>
      <c r="G53" s="120">
        <f>SUM(B53:F53)</f>
        <v>375</v>
      </c>
      <c r="H53" s="119">
        <v>315</v>
      </c>
      <c r="I53" s="120">
        <f>SUM(G53,H53)</f>
        <v>690</v>
      </c>
      <c r="J53" s="119">
        <v>161217</v>
      </c>
      <c r="K53" s="119">
        <v>97700</v>
      </c>
      <c r="L53" s="121">
        <v>31300</v>
      </c>
      <c r="M53" s="122">
        <f>SUM(J53:L53)</f>
        <v>290217</v>
      </c>
      <c r="N53" s="123">
        <v>17000</v>
      </c>
      <c r="O53" s="3"/>
      <c r="P53" s="115" t="s">
        <v>80</v>
      </c>
      <c r="Q53" s="103">
        <v>0</v>
      </c>
      <c r="R53" s="103">
        <v>0</v>
      </c>
      <c r="S53" s="103">
        <v>0</v>
      </c>
      <c r="T53" s="104">
        <v>0</v>
      </c>
      <c r="U53" s="105">
        <v>0</v>
      </c>
      <c r="V53" s="98">
        <v>0</v>
      </c>
      <c r="W53" s="103">
        <v>0</v>
      </c>
      <c r="X53" s="98">
        <f>SUM(V53,W53)</f>
        <v>0</v>
      </c>
      <c r="Y53" s="103">
        <v>2143</v>
      </c>
      <c r="Z53" s="104">
        <v>1733</v>
      </c>
      <c r="AA53" s="105">
        <v>0</v>
      </c>
      <c r="AB53" s="101">
        <f>SUM(Y53:AA53)</f>
        <v>3876</v>
      </c>
      <c r="AC53" s="116">
        <v>0</v>
      </c>
      <c r="AD53" s="3"/>
      <c r="AE53" s="115" t="s">
        <v>81</v>
      </c>
      <c r="AF53" s="121">
        <v>0</v>
      </c>
      <c r="AG53" s="124">
        <v>0</v>
      </c>
      <c r="AH53" s="119">
        <v>0</v>
      </c>
      <c r="AI53" s="121">
        <v>0</v>
      </c>
      <c r="AJ53" s="124">
        <v>0</v>
      </c>
      <c r="AK53" s="98">
        <f>SUM(AF53:AJ53)</f>
        <v>0</v>
      </c>
      <c r="AL53" s="119">
        <v>8950</v>
      </c>
      <c r="AM53" s="125">
        <f>SUM(AK53,AL53)</f>
        <v>8950</v>
      </c>
      <c r="AN53" s="121">
        <v>77600</v>
      </c>
      <c r="AO53" s="124">
        <v>46200</v>
      </c>
      <c r="AP53" s="121">
        <v>55700</v>
      </c>
      <c r="AQ53" s="122">
        <f>SUM(AN53:AP53)</f>
        <v>179500</v>
      </c>
      <c r="AR53" s="123">
        <v>0</v>
      </c>
      <c r="AS53" s="3"/>
      <c r="AT53" s="102" t="s">
        <v>81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v>0</v>
      </c>
      <c r="BA53" s="103">
        <v>0</v>
      </c>
      <c r="BB53" s="98">
        <f>SUM(AZ53,BA53)</f>
        <v>0</v>
      </c>
      <c r="BC53" s="103">
        <v>100380</v>
      </c>
      <c r="BD53" s="103">
        <v>60000</v>
      </c>
      <c r="BE53" s="104">
        <v>0</v>
      </c>
      <c r="BF53" s="108">
        <f>SUM(BC53:BE53)</f>
        <v>160380</v>
      </c>
      <c r="BG53" s="107">
        <v>0</v>
      </c>
      <c r="BH53" s="3"/>
      <c r="BI53" s="102" t="s">
        <v>79</v>
      </c>
      <c r="BJ53" s="105">
        <v>0</v>
      </c>
      <c r="BK53" s="104">
        <v>0</v>
      </c>
      <c r="BL53" s="105">
        <v>0</v>
      </c>
      <c r="BM53" s="103">
        <v>0</v>
      </c>
      <c r="BN53" s="103">
        <v>0</v>
      </c>
      <c r="BO53" s="103">
        <v>0</v>
      </c>
      <c r="BP53" s="103">
        <v>0</v>
      </c>
      <c r="BQ53" s="98">
        <f>SUM(BO53,BP53)</f>
        <v>0</v>
      </c>
      <c r="BR53" s="103">
        <v>44600</v>
      </c>
      <c r="BS53" s="103">
        <v>135100</v>
      </c>
      <c r="BT53" s="104">
        <v>1750</v>
      </c>
      <c r="BU53" s="108">
        <f>SUM(BR53:BT53)</f>
        <v>181450</v>
      </c>
      <c r="BV53" s="107">
        <v>0</v>
      </c>
      <c r="BW53" s="3"/>
      <c r="BX53" s="102" t="s">
        <v>81</v>
      </c>
      <c r="BY53" s="103">
        <v>575</v>
      </c>
      <c r="BZ53" s="103">
        <v>0</v>
      </c>
      <c r="CA53" s="103">
        <v>0</v>
      </c>
      <c r="CB53" s="103">
        <v>0</v>
      </c>
      <c r="CC53" s="103">
        <v>0</v>
      </c>
      <c r="CD53" s="100">
        <f>SUM(BY53:CC53)</f>
        <v>575</v>
      </c>
      <c r="CE53" s="103">
        <v>0</v>
      </c>
      <c r="CF53" s="100">
        <f>SUM(CD53,CE53)</f>
        <v>575</v>
      </c>
      <c r="CG53" s="103">
        <v>0</v>
      </c>
      <c r="CH53" s="103">
        <v>583</v>
      </c>
      <c r="CI53" s="104">
        <v>0</v>
      </c>
      <c r="CJ53" s="101">
        <f>SUM(CG53:CI53)</f>
        <v>583</v>
      </c>
      <c r="CK53" s="112">
        <v>500</v>
      </c>
      <c r="CL53" s="3"/>
      <c r="CM53" s="102" t="s">
        <v>81</v>
      </c>
      <c r="CN53" s="98">
        <f t="shared" ref="CN53:CX53" si="15">SUM(B53,Q53,AF53,AU53,BJ53,BY53)</f>
        <v>947</v>
      </c>
      <c r="CO53" s="98">
        <f t="shared" si="15"/>
        <v>0</v>
      </c>
      <c r="CP53" s="98">
        <f t="shared" si="15"/>
        <v>3</v>
      </c>
      <c r="CQ53" s="98">
        <f t="shared" si="15"/>
        <v>0</v>
      </c>
      <c r="CR53" s="98">
        <f t="shared" si="15"/>
        <v>0</v>
      </c>
      <c r="CS53" s="98">
        <f t="shared" si="15"/>
        <v>950</v>
      </c>
      <c r="CT53" s="98">
        <f t="shared" si="15"/>
        <v>9265</v>
      </c>
      <c r="CU53" s="98">
        <f t="shared" si="15"/>
        <v>10215</v>
      </c>
      <c r="CV53" s="98">
        <f t="shared" si="15"/>
        <v>385940</v>
      </c>
      <c r="CW53" s="98">
        <f t="shared" si="15"/>
        <v>341316</v>
      </c>
      <c r="CX53" s="98">
        <f t="shared" si="15"/>
        <v>88750</v>
      </c>
      <c r="CY53" s="113">
        <f>SUM(CV53:CX53)</f>
        <v>816006</v>
      </c>
      <c r="CZ53" s="114">
        <f>SUM(N53,AC53,AR53,BG53,BV53,CK53)</f>
        <v>17500</v>
      </c>
    </row>
    <row r="54" spans="1:104" x14ac:dyDescent="0.25">
      <c r="A54" s="118"/>
      <c r="B54" s="119"/>
      <c r="C54" s="119"/>
      <c r="D54" s="119"/>
      <c r="E54" s="119"/>
      <c r="F54" s="119"/>
      <c r="G54" s="125"/>
      <c r="H54" s="119"/>
      <c r="I54" s="125"/>
      <c r="J54" s="119"/>
      <c r="K54" s="119"/>
      <c r="L54" s="121"/>
      <c r="M54" s="122"/>
      <c r="N54" s="123"/>
      <c r="O54" s="3"/>
      <c r="P54" s="118"/>
      <c r="Q54" s="103"/>
      <c r="R54" s="103"/>
      <c r="S54" s="103"/>
      <c r="T54" s="104"/>
      <c r="U54" s="105"/>
      <c r="V54" s="98"/>
      <c r="W54" s="103"/>
      <c r="X54" s="98"/>
      <c r="Y54" s="103"/>
      <c r="Z54" s="104"/>
      <c r="AA54" s="105"/>
      <c r="AB54" s="101"/>
      <c r="AC54" s="116"/>
      <c r="AD54" s="3"/>
      <c r="AE54" s="118"/>
      <c r="AF54" s="121"/>
      <c r="AG54" s="124"/>
      <c r="AH54" s="119"/>
      <c r="AI54" s="121"/>
      <c r="AJ54" s="124"/>
      <c r="AK54" s="125"/>
      <c r="AL54" s="119"/>
      <c r="AM54" s="125"/>
      <c r="AN54" s="121"/>
      <c r="AO54" s="124"/>
      <c r="AP54" s="121"/>
      <c r="AQ54" s="122"/>
      <c r="AR54" s="123"/>
      <c r="AS54" s="3"/>
      <c r="AT54" s="126"/>
      <c r="AU54" s="103"/>
      <c r="AV54" s="103"/>
      <c r="AW54" s="103"/>
      <c r="AX54" s="103"/>
      <c r="AY54" s="103"/>
      <c r="AZ54" s="103"/>
      <c r="BA54" s="103"/>
      <c r="BB54" s="98"/>
      <c r="BC54" s="103"/>
      <c r="BD54" s="103"/>
      <c r="BE54" s="104"/>
      <c r="BF54" s="108"/>
      <c r="BG54" s="107"/>
      <c r="BH54" s="3"/>
      <c r="BI54" s="126"/>
      <c r="BJ54" s="105"/>
      <c r="BK54" s="104"/>
      <c r="BL54" s="105"/>
      <c r="BM54" s="103"/>
      <c r="BN54" s="103"/>
      <c r="BO54" s="103"/>
      <c r="BP54" s="103"/>
      <c r="BQ54" s="98"/>
      <c r="BR54" s="103"/>
      <c r="BS54" s="103"/>
      <c r="BT54" s="104"/>
      <c r="BU54" s="108"/>
      <c r="BV54" s="107"/>
      <c r="BW54" s="3"/>
      <c r="BX54" s="126"/>
      <c r="BY54" s="103"/>
      <c r="BZ54" s="103"/>
      <c r="CA54" s="103"/>
      <c r="CB54" s="103"/>
      <c r="CC54" s="103"/>
      <c r="CD54" s="98"/>
      <c r="CE54" s="103"/>
      <c r="CF54" s="98"/>
      <c r="CG54" s="103"/>
      <c r="CH54" s="103"/>
      <c r="CI54" s="104"/>
      <c r="CJ54" s="101"/>
      <c r="CK54" s="112"/>
      <c r="CL54" s="3"/>
      <c r="CM54" s="126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113"/>
      <c r="CZ54" s="114"/>
    </row>
    <row r="55" spans="1:104" x14ac:dyDescent="0.25">
      <c r="A55" s="115" t="s">
        <v>82</v>
      </c>
      <c r="B55" s="119">
        <v>370</v>
      </c>
      <c r="C55" s="119">
        <v>9</v>
      </c>
      <c r="D55" s="119">
        <v>0</v>
      </c>
      <c r="E55" s="119">
        <v>0</v>
      </c>
      <c r="F55" s="119">
        <v>0</v>
      </c>
      <c r="G55" s="120">
        <f>SUM(B55:F55)</f>
        <v>379</v>
      </c>
      <c r="H55" s="119">
        <v>309</v>
      </c>
      <c r="I55" s="120">
        <f>SUM(G55,H55)</f>
        <v>688</v>
      </c>
      <c r="J55" s="119">
        <v>173581</v>
      </c>
      <c r="K55" s="119">
        <v>113903</v>
      </c>
      <c r="L55" s="121">
        <v>39000</v>
      </c>
      <c r="M55" s="122">
        <f>SUM(J55:L55)</f>
        <v>326484</v>
      </c>
      <c r="N55" s="123">
        <v>12000</v>
      </c>
      <c r="O55" s="3"/>
      <c r="P55" s="115" t="s">
        <v>83</v>
      </c>
      <c r="Q55" s="103">
        <v>0</v>
      </c>
      <c r="R55" s="103">
        <v>0</v>
      </c>
      <c r="S55" s="103">
        <v>0</v>
      </c>
      <c r="T55" s="104">
        <v>0</v>
      </c>
      <c r="U55" s="105">
        <v>0</v>
      </c>
      <c r="V55" s="98">
        <v>0</v>
      </c>
      <c r="W55" s="103">
        <v>0</v>
      </c>
      <c r="X55" s="98">
        <f>SUM(V55,W55)</f>
        <v>0</v>
      </c>
      <c r="Y55" s="103">
        <v>2748</v>
      </c>
      <c r="Z55" s="104">
        <v>1500</v>
      </c>
      <c r="AA55" s="105">
        <v>0</v>
      </c>
      <c r="AB55" s="101">
        <f>SUM(Y55:AA55)</f>
        <v>4248</v>
      </c>
      <c r="AC55" s="116">
        <v>0</v>
      </c>
      <c r="AD55" s="3"/>
      <c r="AE55" s="115" t="s">
        <v>83</v>
      </c>
      <c r="AF55" s="121">
        <v>0</v>
      </c>
      <c r="AG55" s="124">
        <v>0</v>
      </c>
      <c r="AH55" s="119">
        <v>65</v>
      </c>
      <c r="AI55" s="121">
        <v>0</v>
      </c>
      <c r="AJ55" s="124">
        <v>0</v>
      </c>
      <c r="AK55" s="98">
        <f>SUM(AF55:AJ55)</f>
        <v>65</v>
      </c>
      <c r="AL55" s="119">
        <v>8950</v>
      </c>
      <c r="AM55" s="125">
        <f>SUM(AK55,AL55)</f>
        <v>9015</v>
      </c>
      <c r="AN55" s="121">
        <v>63371</v>
      </c>
      <c r="AO55" s="124">
        <v>53194</v>
      </c>
      <c r="AP55" s="121">
        <v>62774</v>
      </c>
      <c r="AQ55" s="122">
        <f>SUM(AN55:AP55)</f>
        <v>179339</v>
      </c>
      <c r="AR55" s="123">
        <v>0</v>
      </c>
      <c r="AS55" s="3"/>
      <c r="AT55" s="102" t="s">
        <v>82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v>0</v>
      </c>
      <c r="BA55" s="103">
        <v>0</v>
      </c>
      <c r="BB55" s="98">
        <f>SUM(AZ55,BA55)</f>
        <v>0</v>
      </c>
      <c r="BC55" s="103">
        <v>140790</v>
      </c>
      <c r="BD55" s="103">
        <v>60000</v>
      </c>
      <c r="BE55" s="104">
        <v>0</v>
      </c>
      <c r="BF55" s="108">
        <f>SUM(BC55:BE55)</f>
        <v>200790</v>
      </c>
      <c r="BG55" s="107">
        <v>0</v>
      </c>
      <c r="BH55" s="3"/>
      <c r="BI55" s="102" t="s">
        <v>82</v>
      </c>
      <c r="BJ55" s="105">
        <v>0</v>
      </c>
      <c r="BK55" s="104">
        <v>0</v>
      </c>
      <c r="BL55" s="105">
        <v>0</v>
      </c>
      <c r="BM55" s="103">
        <v>0</v>
      </c>
      <c r="BN55" s="103">
        <v>0</v>
      </c>
      <c r="BO55" s="103">
        <v>0</v>
      </c>
      <c r="BP55" s="103">
        <v>0</v>
      </c>
      <c r="BQ55" s="98">
        <f>SUM(BO55,BP55)</f>
        <v>0</v>
      </c>
      <c r="BR55" s="103">
        <v>45516</v>
      </c>
      <c r="BS55" s="103">
        <v>120613</v>
      </c>
      <c r="BT55" s="104">
        <v>1750</v>
      </c>
      <c r="BU55" s="108">
        <f>SUM(BR55:BT55)</f>
        <v>167879</v>
      </c>
      <c r="BV55" s="107">
        <v>0</v>
      </c>
      <c r="BW55" s="3"/>
      <c r="BX55" s="102" t="s">
        <v>82</v>
      </c>
      <c r="BY55" s="103">
        <v>391</v>
      </c>
      <c r="BZ55" s="103">
        <v>0</v>
      </c>
      <c r="CA55" s="103">
        <v>0</v>
      </c>
      <c r="CB55" s="103">
        <v>0</v>
      </c>
      <c r="CC55" s="103">
        <v>0</v>
      </c>
      <c r="CD55" s="100">
        <f>SUM(BY55:CC55)</f>
        <v>391</v>
      </c>
      <c r="CE55" s="103">
        <v>0</v>
      </c>
      <c r="CF55" s="100">
        <f>SUM(CD55,CE55)</f>
        <v>391</v>
      </c>
      <c r="CG55" s="103">
        <v>0</v>
      </c>
      <c r="CH55" s="103">
        <v>0</v>
      </c>
      <c r="CI55" s="104">
        <v>774</v>
      </c>
      <c r="CJ55" s="101">
        <f>SUM(CG55:CI55)</f>
        <v>774</v>
      </c>
      <c r="CK55" s="112">
        <v>0</v>
      </c>
      <c r="CL55" s="3"/>
      <c r="CM55" s="102" t="s">
        <v>83</v>
      </c>
      <c r="CN55" s="98">
        <f t="shared" ref="CN55:CX55" si="16">SUM(B55,Q55,AF55,AU55,BJ55,BY55)</f>
        <v>761</v>
      </c>
      <c r="CO55" s="98">
        <f t="shared" si="16"/>
        <v>9</v>
      </c>
      <c r="CP55" s="98">
        <f t="shared" si="16"/>
        <v>65</v>
      </c>
      <c r="CQ55" s="98">
        <f t="shared" si="16"/>
        <v>0</v>
      </c>
      <c r="CR55" s="98">
        <f t="shared" si="16"/>
        <v>0</v>
      </c>
      <c r="CS55" s="98">
        <f t="shared" si="16"/>
        <v>835</v>
      </c>
      <c r="CT55" s="98">
        <f t="shared" si="16"/>
        <v>9259</v>
      </c>
      <c r="CU55" s="98">
        <f t="shared" si="16"/>
        <v>10094</v>
      </c>
      <c r="CV55" s="98">
        <f t="shared" si="16"/>
        <v>426006</v>
      </c>
      <c r="CW55" s="98">
        <f t="shared" si="16"/>
        <v>349210</v>
      </c>
      <c r="CX55" s="98">
        <f t="shared" si="16"/>
        <v>104298</v>
      </c>
      <c r="CY55" s="113">
        <f>SUM(CV55:CX55)</f>
        <v>879514</v>
      </c>
      <c r="CZ55" s="114">
        <f>SUM(N55,AC55,AR55,BG55,BV55,CK55)</f>
        <v>12000</v>
      </c>
    </row>
    <row r="56" spans="1:104" x14ac:dyDescent="0.25">
      <c r="A56" s="118"/>
      <c r="B56" s="119"/>
      <c r="C56" s="119"/>
      <c r="D56" s="119"/>
      <c r="E56" s="119"/>
      <c r="F56" s="119"/>
      <c r="G56" s="125"/>
      <c r="H56" s="119"/>
      <c r="I56" s="125"/>
      <c r="J56" s="119"/>
      <c r="K56" s="119"/>
      <c r="L56" s="121"/>
      <c r="M56" s="122"/>
      <c r="N56" s="123"/>
      <c r="O56" s="3"/>
      <c r="P56" s="118"/>
      <c r="Q56" s="103"/>
      <c r="R56" s="103"/>
      <c r="S56" s="103"/>
      <c r="T56" s="104"/>
      <c r="U56" s="105"/>
      <c r="V56" s="98"/>
      <c r="W56" s="103"/>
      <c r="X56" s="98"/>
      <c r="Y56" s="103"/>
      <c r="Z56" s="104"/>
      <c r="AA56" s="105"/>
      <c r="AB56" s="101"/>
      <c r="AC56" s="116"/>
      <c r="AD56" s="3"/>
      <c r="AE56" s="118"/>
      <c r="AF56" s="121"/>
      <c r="AG56" s="124"/>
      <c r="AH56" s="119"/>
      <c r="AI56" s="121"/>
      <c r="AJ56" s="124"/>
      <c r="AK56" s="98"/>
      <c r="AL56" s="119"/>
      <c r="AM56" s="125"/>
      <c r="AN56" s="121"/>
      <c r="AO56" s="124"/>
      <c r="AP56" s="121"/>
      <c r="AQ56" s="122"/>
      <c r="AR56" s="123"/>
      <c r="AS56" s="3"/>
      <c r="AT56" s="126"/>
      <c r="AU56" s="103"/>
      <c r="AV56" s="103"/>
      <c r="AW56" s="103"/>
      <c r="AX56" s="103"/>
      <c r="AY56" s="103"/>
      <c r="AZ56" s="103"/>
      <c r="BA56" s="103"/>
      <c r="BB56" s="98"/>
      <c r="BC56" s="103"/>
      <c r="BD56" s="103"/>
      <c r="BE56" s="104"/>
      <c r="BF56" s="108"/>
      <c r="BG56" s="107"/>
      <c r="BH56" s="3"/>
      <c r="BI56" s="126"/>
      <c r="BJ56" s="105"/>
      <c r="BK56" s="104"/>
      <c r="BL56" s="105"/>
      <c r="BM56" s="103"/>
      <c r="BN56" s="103"/>
      <c r="BO56" s="103"/>
      <c r="BP56" s="103"/>
      <c r="BQ56" s="98"/>
      <c r="BR56" s="103"/>
      <c r="BS56" s="103"/>
      <c r="BT56" s="104"/>
      <c r="BU56" s="108"/>
      <c r="BV56" s="107"/>
      <c r="BW56" s="3"/>
      <c r="BX56" s="126"/>
      <c r="BY56" s="103"/>
      <c r="BZ56" s="103"/>
      <c r="CA56" s="103"/>
      <c r="CB56" s="103"/>
      <c r="CC56" s="103"/>
      <c r="CD56" s="98"/>
      <c r="CE56" s="103"/>
      <c r="CF56" s="98"/>
      <c r="CG56" s="103"/>
      <c r="CH56" s="103"/>
      <c r="CI56" s="104"/>
      <c r="CJ56" s="101"/>
      <c r="CK56" s="112"/>
      <c r="CL56" s="3"/>
      <c r="CM56" s="126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113"/>
      <c r="CZ56" s="114"/>
    </row>
    <row r="57" spans="1:104" x14ac:dyDescent="0.25">
      <c r="A57" s="115" t="s">
        <v>84</v>
      </c>
      <c r="B57" s="119">
        <v>367</v>
      </c>
      <c r="C57" s="119">
        <v>10</v>
      </c>
      <c r="D57" s="119">
        <v>0</v>
      </c>
      <c r="E57" s="119">
        <v>0</v>
      </c>
      <c r="F57" s="119">
        <v>0</v>
      </c>
      <c r="G57" s="120">
        <f>SUM(B57:F57)</f>
        <v>377</v>
      </c>
      <c r="H57" s="119">
        <v>299</v>
      </c>
      <c r="I57" s="120">
        <f>SUM(G57,H57)</f>
        <v>676</v>
      </c>
      <c r="J57" s="119">
        <v>188033</v>
      </c>
      <c r="K57" s="119">
        <v>120833</v>
      </c>
      <c r="L57" s="121">
        <v>37833</v>
      </c>
      <c r="M57" s="122">
        <f>SUM(J57:L57)+1</f>
        <v>346700</v>
      </c>
      <c r="N57" s="123">
        <v>22200</v>
      </c>
      <c r="O57" s="3"/>
      <c r="P57" s="115" t="s">
        <v>84</v>
      </c>
      <c r="Q57" s="103">
        <v>0</v>
      </c>
      <c r="R57" s="103">
        <v>0</v>
      </c>
      <c r="S57" s="103">
        <v>0</v>
      </c>
      <c r="T57" s="104">
        <v>0</v>
      </c>
      <c r="U57" s="105">
        <v>0</v>
      </c>
      <c r="V57" s="98">
        <v>0</v>
      </c>
      <c r="W57" s="103">
        <v>0</v>
      </c>
      <c r="X57" s="98">
        <f>SUM(V57,W57)</f>
        <v>0</v>
      </c>
      <c r="Y57" s="103">
        <v>2413</v>
      </c>
      <c r="Z57" s="104">
        <v>2200</v>
      </c>
      <c r="AA57" s="105">
        <v>0</v>
      </c>
      <c r="AB57" s="101">
        <f>SUM(Y57:AA57)</f>
        <v>4613</v>
      </c>
      <c r="AC57" s="116">
        <v>0</v>
      </c>
      <c r="AD57" s="3"/>
      <c r="AE57" s="115" t="s">
        <v>84</v>
      </c>
      <c r="AF57" s="121">
        <v>0</v>
      </c>
      <c r="AG57" s="124">
        <v>0</v>
      </c>
      <c r="AH57" s="119">
        <v>0</v>
      </c>
      <c r="AI57" s="121">
        <v>0</v>
      </c>
      <c r="AJ57" s="124">
        <v>0</v>
      </c>
      <c r="AK57" s="98">
        <f>SUM(AF57:AJ57)</f>
        <v>0</v>
      </c>
      <c r="AL57" s="119">
        <v>8325</v>
      </c>
      <c r="AM57" s="125">
        <f>SUM(AK57,AL57)</f>
        <v>8325</v>
      </c>
      <c r="AN57" s="121">
        <v>54433</v>
      </c>
      <c r="AO57" s="124">
        <v>47000</v>
      </c>
      <c r="AP57" s="121">
        <v>54433</v>
      </c>
      <c r="AQ57" s="122">
        <f>SUM(AN57:AP57)+1</f>
        <v>155867</v>
      </c>
      <c r="AR57" s="123">
        <v>0</v>
      </c>
      <c r="AS57" s="3"/>
      <c r="AT57" s="102" t="s">
        <v>84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v>0</v>
      </c>
      <c r="BA57" s="103">
        <v>0</v>
      </c>
      <c r="BB57" s="98">
        <f>SUM(AZ57,BA57)</f>
        <v>0</v>
      </c>
      <c r="BC57" s="103">
        <v>194550</v>
      </c>
      <c r="BD57" s="103">
        <v>60000</v>
      </c>
      <c r="BE57" s="104">
        <v>0</v>
      </c>
      <c r="BF57" s="108">
        <f>SUM(BC57:BE57)</f>
        <v>254550</v>
      </c>
      <c r="BG57" s="107">
        <v>0</v>
      </c>
      <c r="BH57" s="3"/>
      <c r="BI57" s="102" t="s">
        <v>84</v>
      </c>
      <c r="BJ57" s="105">
        <v>0</v>
      </c>
      <c r="BK57" s="104">
        <v>0</v>
      </c>
      <c r="BL57" s="105">
        <v>0</v>
      </c>
      <c r="BM57" s="103">
        <v>0</v>
      </c>
      <c r="BN57" s="103">
        <v>0</v>
      </c>
      <c r="BO57" s="103">
        <v>0</v>
      </c>
      <c r="BP57" s="103">
        <v>0</v>
      </c>
      <c r="BQ57" s="98">
        <f>SUM(BO57,BP57)</f>
        <v>0</v>
      </c>
      <c r="BR57" s="103">
        <v>25967</v>
      </c>
      <c r="BS57" s="103">
        <v>150000</v>
      </c>
      <c r="BT57" s="104">
        <v>1342</v>
      </c>
      <c r="BU57" s="108">
        <f>SUM(BR57:BT57)-1</f>
        <v>177308</v>
      </c>
      <c r="BV57" s="107">
        <v>0</v>
      </c>
      <c r="BW57" s="3"/>
      <c r="BX57" s="102" t="s">
        <v>84</v>
      </c>
      <c r="BY57" s="103">
        <v>1632</v>
      </c>
      <c r="BZ57" s="103">
        <v>300</v>
      </c>
      <c r="CA57" s="103">
        <v>0</v>
      </c>
      <c r="CB57" s="103">
        <v>0</v>
      </c>
      <c r="CC57" s="103">
        <v>0</v>
      </c>
      <c r="CD57" s="100">
        <f>SUM(BY57:CC57)</f>
        <v>1932</v>
      </c>
      <c r="CE57" s="103">
        <v>0</v>
      </c>
      <c r="CF57" s="100">
        <f>SUM(CD57,CE57)</f>
        <v>1932</v>
      </c>
      <c r="CG57" s="103">
        <v>2333</v>
      </c>
      <c r="CH57" s="103">
        <v>2467</v>
      </c>
      <c r="CI57" s="104">
        <v>0</v>
      </c>
      <c r="CJ57" s="101">
        <f>SUM(CG57:CI57)</f>
        <v>4800</v>
      </c>
      <c r="CK57" s="112">
        <v>0</v>
      </c>
      <c r="CL57" s="3"/>
      <c r="CM57" s="102" t="s">
        <v>84</v>
      </c>
      <c r="CN57" s="98">
        <f t="shared" ref="CN57:CU57" si="17">SUM(B57,Q57,AF57,AU57,BJ57,BY57)</f>
        <v>1999</v>
      </c>
      <c r="CO57" s="98">
        <f t="shared" si="17"/>
        <v>310</v>
      </c>
      <c r="CP57" s="98">
        <f t="shared" si="17"/>
        <v>0</v>
      </c>
      <c r="CQ57" s="98">
        <f t="shared" si="17"/>
        <v>0</v>
      </c>
      <c r="CR57" s="98">
        <f t="shared" si="17"/>
        <v>0</v>
      </c>
      <c r="CS57" s="98">
        <f t="shared" si="17"/>
        <v>2309</v>
      </c>
      <c r="CT57" s="98">
        <f t="shared" si="17"/>
        <v>8624</v>
      </c>
      <c r="CU57" s="98">
        <f t="shared" si="17"/>
        <v>10933</v>
      </c>
      <c r="CV57" s="98">
        <f>SUM(J57,Y57,AN57,BC57,BR57,CG57)+1</f>
        <v>467730</v>
      </c>
      <c r="CW57" s="98">
        <f>SUM(K57,Z57,AO57,BD57,BS57,CH57)</f>
        <v>382500</v>
      </c>
      <c r="CX57" s="98">
        <f>SUM(L57,AA57,AP57,BE57,BT57,CI57)</f>
        <v>93608</v>
      </c>
      <c r="CY57" s="113">
        <f>SUM(CV57:CX57)</f>
        <v>943838</v>
      </c>
      <c r="CZ57" s="114">
        <f>SUM(N57,AC57,AR57,BG57,BV57,CK57)</f>
        <v>22200</v>
      </c>
    </row>
    <row r="58" spans="1:104" x14ac:dyDescent="0.25">
      <c r="A58" s="115"/>
      <c r="B58" s="119"/>
      <c r="C58" s="119"/>
      <c r="D58" s="119"/>
      <c r="E58" s="119"/>
      <c r="F58" s="119"/>
      <c r="G58" s="120"/>
      <c r="H58" s="119"/>
      <c r="I58" s="120"/>
      <c r="J58" s="119"/>
      <c r="K58" s="119"/>
      <c r="L58" s="121"/>
      <c r="M58" s="122"/>
      <c r="N58" s="123"/>
      <c r="O58" s="3"/>
      <c r="P58" s="115"/>
      <c r="Q58" s="103"/>
      <c r="R58" s="103"/>
      <c r="S58" s="103"/>
      <c r="T58" s="104"/>
      <c r="U58" s="105"/>
      <c r="V58" s="98"/>
      <c r="W58" s="103"/>
      <c r="X58" s="98"/>
      <c r="Y58" s="103"/>
      <c r="Z58" s="104"/>
      <c r="AA58" s="105"/>
      <c r="AB58" s="101"/>
      <c r="AC58" s="116"/>
      <c r="AD58" s="3"/>
      <c r="AE58" s="115"/>
      <c r="AF58" s="121"/>
      <c r="AG58" s="124"/>
      <c r="AH58" s="119"/>
      <c r="AI58" s="121"/>
      <c r="AJ58" s="124"/>
      <c r="AK58" s="98"/>
      <c r="AL58" s="119"/>
      <c r="AM58" s="125"/>
      <c r="AN58" s="121"/>
      <c r="AO58" s="124"/>
      <c r="AP58" s="121"/>
      <c r="AQ58" s="122"/>
      <c r="AR58" s="123"/>
      <c r="AS58" s="3"/>
      <c r="AT58" s="102"/>
      <c r="AU58" s="103"/>
      <c r="AV58" s="103"/>
      <c r="AW58" s="103"/>
      <c r="AX58" s="103"/>
      <c r="AY58" s="103"/>
      <c r="AZ58" s="103"/>
      <c r="BA58" s="103"/>
      <c r="BB58" s="98"/>
      <c r="BC58" s="103"/>
      <c r="BD58" s="103"/>
      <c r="BE58" s="104"/>
      <c r="BF58" s="108"/>
      <c r="BG58" s="107"/>
      <c r="BH58" s="3"/>
      <c r="BI58" s="102"/>
      <c r="BJ58" s="105"/>
      <c r="BK58" s="104"/>
      <c r="BL58" s="105"/>
      <c r="BM58" s="103"/>
      <c r="BN58" s="103"/>
      <c r="BO58" s="103"/>
      <c r="BP58" s="103"/>
      <c r="BQ58" s="98"/>
      <c r="BR58" s="103"/>
      <c r="BS58" s="103"/>
      <c r="BT58" s="104"/>
      <c r="BU58" s="108"/>
      <c r="BV58" s="107"/>
      <c r="BW58" s="3"/>
      <c r="BX58" s="102"/>
      <c r="BY58" s="103"/>
      <c r="BZ58" s="103"/>
      <c r="CA58" s="103"/>
      <c r="CB58" s="103"/>
      <c r="CC58" s="103"/>
      <c r="CD58" s="100"/>
      <c r="CE58" s="103"/>
      <c r="CF58" s="100"/>
      <c r="CG58" s="103"/>
      <c r="CH58" s="103"/>
      <c r="CI58" s="104"/>
      <c r="CJ58" s="101"/>
      <c r="CK58" s="112"/>
      <c r="CL58" s="3"/>
      <c r="CM58" s="102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113"/>
      <c r="CZ58" s="114"/>
    </row>
    <row r="59" spans="1:104" x14ac:dyDescent="0.25">
      <c r="A59" s="115" t="s">
        <v>85</v>
      </c>
      <c r="B59" s="119">
        <v>367</v>
      </c>
      <c r="C59" s="119">
        <v>6</v>
      </c>
      <c r="D59" s="119">
        <v>0</v>
      </c>
      <c r="E59" s="119">
        <v>0</v>
      </c>
      <c r="F59" s="119">
        <v>0</v>
      </c>
      <c r="G59" s="120">
        <f>SUM(B59:F59)</f>
        <v>373</v>
      </c>
      <c r="H59" s="119">
        <v>289</v>
      </c>
      <c r="I59" s="120">
        <f>SUM(G59,H59)</f>
        <v>662</v>
      </c>
      <c r="J59" s="119">
        <v>203174</v>
      </c>
      <c r="K59" s="119">
        <v>134710</v>
      </c>
      <c r="L59" s="121">
        <v>33548</v>
      </c>
      <c r="M59" s="122">
        <f>SUM(J59:L59)</f>
        <v>371432</v>
      </c>
      <c r="N59" s="123">
        <v>6559</v>
      </c>
      <c r="O59" s="3"/>
      <c r="P59" s="115" t="s">
        <v>85</v>
      </c>
      <c r="Q59" s="103">
        <v>0</v>
      </c>
      <c r="R59" s="103">
        <v>0</v>
      </c>
      <c r="S59" s="103">
        <v>0</v>
      </c>
      <c r="T59" s="104">
        <v>0</v>
      </c>
      <c r="U59" s="105">
        <v>0</v>
      </c>
      <c r="V59" s="98">
        <v>0</v>
      </c>
      <c r="W59" s="103">
        <v>0</v>
      </c>
      <c r="X59" s="98">
        <f>SUM(V59,W59)</f>
        <v>0</v>
      </c>
      <c r="Y59" s="103">
        <v>3584</v>
      </c>
      <c r="Z59" s="104">
        <v>2500</v>
      </c>
      <c r="AA59" s="105">
        <v>0</v>
      </c>
      <c r="AB59" s="101">
        <f>SUM(Y59:AA59)</f>
        <v>6084</v>
      </c>
      <c r="AC59" s="116">
        <v>0</v>
      </c>
      <c r="AD59" s="3"/>
      <c r="AE59" s="115" t="s">
        <v>85</v>
      </c>
      <c r="AF59" s="121">
        <v>0</v>
      </c>
      <c r="AG59" s="124">
        <v>0</v>
      </c>
      <c r="AH59" s="119">
        <v>0</v>
      </c>
      <c r="AI59" s="121">
        <v>0</v>
      </c>
      <c r="AJ59" s="124">
        <v>0</v>
      </c>
      <c r="AK59" s="98">
        <f>SUM(AF59:AJ59)</f>
        <v>0</v>
      </c>
      <c r="AL59" s="119">
        <v>8324</v>
      </c>
      <c r="AM59" s="125">
        <f>SUM(AK59,AL59)</f>
        <v>8324</v>
      </c>
      <c r="AN59" s="121">
        <v>84484</v>
      </c>
      <c r="AO59" s="124">
        <v>49548</v>
      </c>
      <c r="AP59" s="121">
        <v>47871</v>
      </c>
      <c r="AQ59" s="122">
        <f>SUM(AN59:AP59)</f>
        <v>181903</v>
      </c>
      <c r="AR59" s="123">
        <v>0</v>
      </c>
      <c r="AS59" s="3"/>
      <c r="AT59" s="102" t="s">
        <v>85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98">
        <f>SUM(AZ59,BA59)</f>
        <v>0</v>
      </c>
      <c r="BC59" s="103">
        <v>128942</v>
      </c>
      <c r="BD59" s="103">
        <v>60000</v>
      </c>
      <c r="BE59" s="104">
        <v>0</v>
      </c>
      <c r="BF59" s="108">
        <f>SUM(BC59:BE59)</f>
        <v>188942</v>
      </c>
      <c r="BG59" s="107">
        <v>0</v>
      </c>
      <c r="BH59" s="3"/>
      <c r="BI59" s="102" t="s">
        <v>85</v>
      </c>
      <c r="BJ59" s="105">
        <v>0</v>
      </c>
      <c r="BK59" s="104">
        <v>0</v>
      </c>
      <c r="BL59" s="105">
        <v>0</v>
      </c>
      <c r="BM59" s="103">
        <v>0</v>
      </c>
      <c r="BN59" s="103">
        <v>0</v>
      </c>
      <c r="BO59" s="103">
        <v>0</v>
      </c>
      <c r="BP59" s="103">
        <v>0</v>
      </c>
      <c r="BQ59" s="98">
        <f>SUM(BO59,BP59)</f>
        <v>0</v>
      </c>
      <c r="BR59" s="103">
        <v>23710</v>
      </c>
      <c r="BS59" s="103">
        <v>150000</v>
      </c>
      <c r="BT59" s="104">
        <v>0</v>
      </c>
      <c r="BU59" s="108">
        <f>SUM(BR59:BT59)</f>
        <v>173710</v>
      </c>
      <c r="BV59" s="107">
        <v>0</v>
      </c>
      <c r="BW59" s="3"/>
      <c r="BX59" s="102" t="s">
        <v>85</v>
      </c>
      <c r="BY59" s="103">
        <v>1797</v>
      </c>
      <c r="BZ59" s="103">
        <v>0</v>
      </c>
      <c r="CA59" s="103">
        <v>0</v>
      </c>
      <c r="CB59" s="103">
        <v>0</v>
      </c>
      <c r="CC59" s="103">
        <v>0</v>
      </c>
      <c r="CD59" s="100">
        <f>SUM(BY59:CC59)</f>
        <v>1797</v>
      </c>
      <c r="CE59" s="103">
        <v>0</v>
      </c>
      <c r="CF59" s="100">
        <f>SUM(CD59,CE59)</f>
        <v>1797</v>
      </c>
      <c r="CG59" s="103">
        <v>11194</v>
      </c>
      <c r="CH59" s="103">
        <v>3548</v>
      </c>
      <c r="CI59" s="104">
        <v>0</v>
      </c>
      <c r="CJ59" s="101">
        <f>SUM(CG59:CI59)</f>
        <v>14742</v>
      </c>
      <c r="CK59" s="112">
        <v>0</v>
      </c>
      <c r="CL59" s="3"/>
      <c r="CM59" s="102" t="s">
        <v>85</v>
      </c>
      <c r="CN59" s="98">
        <f t="shared" ref="CN59:CU59" si="18">SUM(B59,Q59,AF59,AU59,BJ59,BY59)</f>
        <v>2164</v>
      </c>
      <c r="CO59" s="98">
        <f t="shared" si="18"/>
        <v>6</v>
      </c>
      <c r="CP59" s="98">
        <f t="shared" si="18"/>
        <v>0</v>
      </c>
      <c r="CQ59" s="98">
        <f t="shared" si="18"/>
        <v>0</v>
      </c>
      <c r="CR59" s="98">
        <f t="shared" si="18"/>
        <v>0</v>
      </c>
      <c r="CS59" s="98">
        <f t="shared" si="18"/>
        <v>2170</v>
      </c>
      <c r="CT59" s="98">
        <f t="shared" si="18"/>
        <v>8613</v>
      </c>
      <c r="CU59" s="98">
        <f t="shared" si="18"/>
        <v>10783</v>
      </c>
      <c r="CV59" s="98">
        <f>SUM(J59,Y59,AN59,BC59,BR59,CG59)+1</f>
        <v>455089</v>
      </c>
      <c r="CW59" s="98">
        <f>SUM(K59,Z59,AO59,BD59,BS59,CH59)</f>
        <v>400306</v>
      </c>
      <c r="CX59" s="98">
        <f>SUM(L59,AA59,AP59,BE59,BT59,CI59)</f>
        <v>81419</v>
      </c>
      <c r="CY59" s="113">
        <f>SUM(CV59:CX59)</f>
        <v>936814</v>
      </c>
      <c r="CZ59" s="114">
        <f>SUM(N59,AC59,AR59,BG59,BV59,CK59)</f>
        <v>6559</v>
      </c>
    </row>
    <row r="60" spans="1:104" x14ac:dyDescent="0.25">
      <c r="A60" s="115"/>
      <c r="B60" s="119"/>
      <c r="C60" s="119"/>
      <c r="D60" s="119"/>
      <c r="E60" s="119"/>
      <c r="F60" s="119"/>
      <c r="G60" s="120"/>
      <c r="H60" s="119"/>
      <c r="I60" s="120"/>
      <c r="J60" s="119"/>
      <c r="K60" s="119"/>
      <c r="L60" s="121"/>
      <c r="M60" s="122"/>
      <c r="N60" s="123"/>
      <c r="O60" s="3"/>
      <c r="P60" s="115"/>
      <c r="Q60" s="103"/>
      <c r="R60" s="103"/>
      <c r="S60" s="103"/>
      <c r="T60" s="104"/>
      <c r="U60" s="105"/>
      <c r="V60" s="98"/>
      <c r="W60" s="103"/>
      <c r="X60" s="98"/>
      <c r="Y60" s="103"/>
      <c r="Z60" s="104"/>
      <c r="AA60" s="105"/>
      <c r="AB60" s="101"/>
      <c r="AC60" s="116"/>
      <c r="AD60" s="3"/>
      <c r="AE60" s="115"/>
      <c r="AF60" s="121"/>
      <c r="AG60" s="124"/>
      <c r="AH60" s="119"/>
      <c r="AI60" s="121"/>
      <c r="AJ60" s="124"/>
      <c r="AK60" s="98"/>
      <c r="AL60" s="119"/>
      <c r="AM60" s="125"/>
      <c r="AN60" s="121"/>
      <c r="AO60" s="124"/>
      <c r="AP60" s="121"/>
      <c r="AQ60" s="122"/>
      <c r="AR60" s="123"/>
      <c r="AS60" s="3"/>
      <c r="AT60" s="102"/>
      <c r="AU60" s="103"/>
      <c r="AV60" s="103"/>
      <c r="AW60" s="103"/>
      <c r="AX60" s="103"/>
      <c r="AY60" s="103"/>
      <c r="AZ60" s="103"/>
      <c r="BA60" s="103"/>
      <c r="BB60" s="98"/>
      <c r="BC60" s="103"/>
      <c r="BD60" s="103"/>
      <c r="BE60" s="104"/>
      <c r="BF60" s="108"/>
      <c r="BG60" s="107"/>
      <c r="BH60" s="3"/>
      <c r="BI60" s="102"/>
      <c r="BJ60" s="105"/>
      <c r="BK60" s="104"/>
      <c r="BL60" s="105"/>
      <c r="BM60" s="103"/>
      <c r="BN60" s="103"/>
      <c r="BO60" s="103"/>
      <c r="BP60" s="103"/>
      <c r="BQ60" s="98"/>
      <c r="BR60" s="103"/>
      <c r="BS60" s="103"/>
      <c r="BT60" s="104"/>
      <c r="BU60" s="108"/>
      <c r="BV60" s="107"/>
      <c r="BW60" s="3"/>
      <c r="BX60" s="102"/>
      <c r="BY60" s="103"/>
      <c r="BZ60" s="103"/>
      <c r="CA60" s="103"/>
      <c r="CB60" s="103"/>
      <c r="CC60" s="103"/>
      <c r="CD60" s="100"/>
      <c r="CE60" s="103"/>
      <c r="CF60" s="100"/>
      <c r="CG60" s="103"/>
      <c r="CH60" s="103"/>
      <c r="CI60" s="104"/>
      <c r="CJ60" s="101"/>
      <c r="CK60" s="112"/>
      <c r="CL60" s="3"/>
      <c r="CM60" s="102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113"/>
      <c r="CZ60" s="114"/>
    </row>
    <row r="61" spans="1:104" x14ac:dyDescent="0.25">
      <c r="A61" s="115" t="s">
        <v>86</v>
      </c>
      <c r="B61" s="119">
        <v>360</v>
      </c>
      <c r="C61" s="119">
        <v>5</v>
      </c>
      <c r="D61" s="119">
        <v>452</v>
      </c>
      <c r="E61" s="119">
        <v>0</v>
      </c>
      <c r="F61" s="119">
        <v>0</v>
      </c>
      <c r="G61" s="120">
        <f>SUM(B61:F61)</f>
        <v>817</v>
      </c>
      <c r="H61" s="119">
        <v>278</v>
      </c>
      <c r="I61" s="120">
        <f>SUM(G61,H61)</f>
        <v>1095</v>
      </c>
      <c r="J61" s="119">
        <v>229177</v>
      </c>
      <c r="K61" s="119">
        <v>143871</v>
      </c>
      <c r="L61" s="121">
        <v>35226</v>
      </c>
      <c r="M61" s="122">
        <f>SUM(J61:L61)</f>
        <v>408274</v>
      </c>
      <c r="N61" s="123">
        <v>1000</v>
      </c>
      <c r="O61" s="3"/>
      <c r="P61" s="115" t="s">
        <v>86</v>
      </c>
      <c r="Q61" s="103">
        <v>0</v>
      </c>
      <c r="R61" s="103">
        <v>0</v>
      </c>
      <c r="S61" s="103">
        <v>0</v>
      </c>
      <c r="T61" s="104">
        <v>0</v>
      </c>
      <c r="U61" s="105">
        <v>0</v>
      </c>
      <c r="V61" s="98">
        <v>0</v>
      </c>
      <c r="W61" s="103">
        <v>0</v>
      </c>
      <c r="X61" s="98">
        <f>SUM(V61,W61)</f>
        <v>0</v>
      </c>
      <c r="Y61" s="103">
        <v>4835</v>
      </c>
      <c r="Z61" s="104">
        <v>2500</v>
      </c>
      <c r="AA61" s="105">
        <v>0</v>
      </c>
      <c r="AB61" s="101">
        <f>SUM(Y61:AA61)</f>
        <v>7335</v>
      </c>
      <c r="AC61" s="116">
        <v>0</v>
      </c>
      <c r="AD61" s="3"/>
      <c r="AE61" s="115" t="s">
        <v>86</v>
      </c>
      <c r="AF61" s="121">
        <v>0</v>
      </c>
      <c r="AG61" s="124">
        <v>0</v>
      </c>
      <c r="AH61" s="119">
        <v>0</v>
      </c>
      <c r="AI61" s="121">
        <v>0</v>
      </c>
      <c r="AJ61" s="124">
        <v>0</v>
      </c>
      <c r="AK61" s="98">
        <f>SUM(AF61:AJ61)</f>
        <v>0</v>
      </c>
      <c r="AL61" s="119">
        <v>8324</v>
      </c>
      <c r="AM61" s="125">
        <f>SUM(AK61,AL61)</f>
        <v>8324</v>
      </c>
      <c r="AN61" s="121">
        <v>124516</v>
      </c>
      <c r="AO61" s="124">
        <v>58355</v>
      </c>
      <c r="AP61" s="121">
        <v>55290</v>
      </c>
      <c r="AQ61" s="122">
        <f>SUM(AN61:AP61)</f>
        <v>238161</v>
      </c>
      <c r="AR61" s="123">
        <v>0</v>
      </c>
      <c r="AS61" s="3"/>
      <c r="AT61" s="102" t="s">
        <v>86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v>0</v>
      </c>
      <c r="BA61" s="103">
        <v>0</v>
      </c>
      <c r="BB61" s="98">
        <f>SUM(AZ61,BA61)</f>
        <v>0</v>
      </c>
      <c r="BC61" s="103">
        <v>145842</v>
      </c>
      <c r="BD61" s="103">
        <v>60000</v>
      </c>
      <c r="BE61" s="104">
        <v>0</v>
      </c>
      <c r="BF61" s="108">
        <f>SUM(BC61:BE61)</f>
        <v>205842</v>
      </c>
      <c r="BG61" s="107">
        <v>0</v>
      </c>
      <c r="BH61" s="3"/>
      <c r="BI61" s="102" t="s">
        <v>86</v>
      </c>
      <c r="BJ61" s="105">
        <v>0</v>
      </c>
      <c r="BK61" s="104">
        <v>0</v>
      </c>
      <c r="BL61" s="105">
        <v>0</v>
      </c>
      <c r="BM61" s="103">
        <v>0</v>
      </c>
      <c r="BN61" s="103">
        <v>0</v>
      </c>
      <c r="BO61" s="103">
        <v>0</v>
      </c>
      <c r="BP61" s="103">
        <v>0</v>
      </c>
      <c r="BQ61" s="98">
        <f>SUM(BO61,BP61)</f>
        <v>0</v>
      </c>
      <c r="BR61" s="103">
        <v>57645</v>
      </c>
      <c r="BS61" s="103">
        <v>123871</v>
      </c>
      <c r="BT61" s="104">
        <v>0</v>
      </c>
      <c r="BU61" s="108">
        <f>SUM(BR61:BT61)</f>
        <v>181516</v>
      </c>
      <c r="BV61" s="107">
        <v>0</v>
      </c>
      <c r="BW61" s="3"/>
      <c r="BX61" s="102" t="s">
        <v>86</v>
      </c>
      <c r="BY61" s="103">
        <v>1895</v>
      </c>
      <c r="BZ61" s="103">
        <v>0</v>
      </c>
      <c r="CA61" s="103">
        <v>0</v>
      </c>
      <c r="CB61" s="103">
        <v>0</v>
      </c>
      <c r="CC61" s="103">
        <v>0</v>
      </c>
      <c r="CD61" s="100">
        <f>SUM(BY61:CC61)</f>
        <v>1895</v>
      </c>
      <c r="CE61" s="103">
        <v>0</v>
      </c>
      <c r="CF61" s="100">
        <f>SUM(CD61,CE61)</f>
        <v>1895</v>
      </c>
      <c r="CG61" s="103">
        <v>14968</v>
      </c>
      <c r="CH61" s="103">
        <v>3129</v>
      </c>
      <c r="CI61" s="104">
        <v>0</v>
      </c>
      <c r="CJ61" s="101">
        <f>SUM(CG61:CI61)</f>
        <v>18097</v>
      </c>
      <c r="CK61" s="112">
        <v>0</v>
      </c>
      <c r="CL61" s="3"/>
      <c r="CM61" s="102" t="s">
        <v>86</v>
      </c>
      <c r="CN61" s="98">
        <f t="shared" ref="CN61:CX61" si="19">SUM(B61,Q61,AF61,AU61,BJ61,BY61)</f>
        <v>2255</v>
      </c>
      <c r="CO61" s="98">
        <f t="shared" si="19"/>
        <v>5</v>
      </c>
      <c r="CP61" s="98">
        <f t="shared" si="19"/>
        <v>452</v>
      </c>
      <c r="CQ61" s="98">
        <f t="shared" si="19"/>
        <v>0</v>
      </c>
      <c r="CR61" s="98">
        <f t="shared" si="19"/>
        <v>0</v>
      </c>
      <c r="CS61" s="98">
        <f t="shared" si="19"/>
        <v>2712</v>
      </c>
      <c r="CT61" s="98">
        <f t="shared" si="19"/>
        <v>8602</v>
      </c>
      <c r="CU61" s="98">
        <f t="shared" si="19"/>
        <v>11314</v>
      </c>
      <c r="CV61" s="98">
        <f t="shared" si="19"/>
        <v>576983</v>
      </c>
      <c r="CW61" s="98">
        <f t="shared" si="19"/>
        <v>391726</v>
      </c>
      <c r="CX61" s="98">
        <f t="shared" si="19"/>
        <v>90516</v>
      </c>
      <c r="CY61" s="113">
        <f>SUM(CV61:CX61)</f>
        <v>1059225</v>
      </c>
      <c r="CZ61" s="114">
        <f>SUM(N61,AC61,AR61,BG61,BV61,CK61)</f>
        <v>1000</v>
      </c>
    </row>
    <row r="62" spans="1:104" x14ac:dyDescent="0.25">
      <c r="A62" s="115"/>
      <c r="B62" s="119"/>
      <c r="C62" s="119"/>
      <c r="D62" s="119"/>
      <c r="E62" s="119"/>
      <c r="F62" s="119"/>
      <c r="G62" s="120"/>
      <c r="H62" s="119"/>
      <c r="I62" s="120"/>
      <c r="J62" s="119"/>
      <c r="K62" s="119"/>
      <c r="L62" s="121"/>
      <c r="M62" s="122"/>
      <c r="N62" s="123"/>
      <c r="O62" s="3"/>
      <c r="P62" s="115"/>
      <c r="Q62" s="103"/>
      <c r="R62" s="103"/>
      <c r="S62" s="103"/>
      <c r="T62" s="104"/>
      <c r="U62" s="105"/>
      <c r="V62" s="98"/>
      <c r="W62" s="103"/>
      <c r="X62" s="98"/>
      <c r="Y62" s="103"/>
      <c r="Z62" s="104"/>
      <c r="AA62" s="105"/>
      <c r="AB62" s="101"/>
      <c r="AC62" s="116"/>
      <c r="AD62" s="3"/>
      <c r="AE62" s="115"/>
      <c r="AF62" s="121"/>
      <c r="AG62" s="124"/>
      <c r="AH62" s="119"/>
      <c r="AI62" s="121"/>
      <c r="AJ62" s="124"/>
      <c r="AK62" s="98"/>
      <c r="AL62" s="119"/>
      <c r="AM62" s="125"/>
      <c r="AN62" s="121"/>
      <c r="AO62" s="124"/>
      <c r="AP62" s="121"/>
      <c r="AQ62" s="122"/>
      <c r="AR62" s="123"/>
      <c r="AS62" s="3"/>
      <c r="AT62" s="102"/>
      <c r="AU62" s="103"/>
      <c r="AV62" s="103"/>
      <c r="AW62" s="103"/>
      <c r="AX62" s="103"/>
      <c r="AY62" s="103"/>
      <c r="AZ62" s="103"/>
      <c r="BA62" s="103"/>
      <c r="BB62" s="98"/>
      <c r="BC62" s="103"/>
      <c r="BD62" s="103"/>
      <c r="BE62" s="104"/>
      <c r="BF62" s="108"/>
      <c r="BG62" s="107"/>
      <c r="BH62" s="3"/>
      <c r="BI62" s="102"/>
      <c r="BJ62" s="105"/>
      <c r="BK62" s="104"/>
      <c r="BL62" s="105"/>
      <c r="BM62" s="103"/>
      <c r="BN62" s="103"/>
      <c r="BO62" s="103"/>
      <c r="BP62" s="103"/>
      <c r="BQ62" s="98"/>
      <c r="BR62" s="103"/>
      <c r="BS62" s="103"/>
      <c r="BT62" s="104"/>
      <c r="BU62" s="108"/>
      <c r="BV62" s="107"/>
      <c r="BW62" s="3"/>
      <c r="BX62" s="102"/>
      <c r="BY62" s="103"/>
      <c r="BZ62" s="103"/>
      <c r="CA62" s="103"/>
      <c r="CB62" s="103"/>
      <c r="CC62" s="103"/>
      <c r="CD62" s="100"/>
      <c r="CE62" s="103"/>
      <c r="CF62" s="100"/>
      <c r="CG62" s="103"/>
      <c r="CH62" s="103"/>
      <c r="CI62" s="104"/>
      <c r="CJ62" s="101"/>
      <c r="CK62" s="112"/>
      <c r="CL62" s="3"/>
      <c r="CM62" s="102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113"/>
      <c r="CZ62" s="114"/>
    </row>
    <row r="63" spans="1:104" x14ac:dyDescent="0.25">
      <c r="A63" s="115" t="s">
        <v>87</v>
      </c>
      <c r="B63" s="119">
        <v>355</v>
      </c>
      <c r="C63" s="119">
        <v>2</v>
      </c>
      <c r="D63" s="119">
        <v>4000</v>
      </c>
      <c r="E63" s="119">
        <v>0</v>
      </c>
      <c r="F63" s="119">
        <v>0</v>
      </c>
      <c r="G63" s="120">
        <f>SUM(B63:F63)+1</f>
        <v>4358</v>
      </c>
      <c r="H63" s="119">
        <v>268</v>
      </c>
      <c r="I63" s="120">
        <f>SUM(G63,H63)</f>
        <v>4626</v>
      </c>
      <c r="J63" s="119">
        <v>270933</v>
      </c>
      <c r="K63" s="119">
        <v>112067</v>
      </c>
      <c r="L63" s="121">
        <v>38067</v>
      </c>
      <c r="M63" s="122">
        <f>SUM(J63:L63)</f>
        <v>421067</v>
      </c>
      <c r="N63" s="123">
        <v>0</v>
      </c>
      <c r="O63" s="3"/>
      <c r="P63" s="115" t="s">
        <v>87</v>
      </c>
      <c r="Q63" s="103">
        <v>0</v>
      </c>
      <c r="R63" s="103">
        <v>0</v>
      </c>
      <c r="S63" s="103">
        <v>0</v>
      </c>
      <c r="T63" s="104">
        <v>0</v>
      </c>
      <c r="U63" s="105">
        <v>0</v>
      </c>
      <c r="V63" s="98">
        <v>0</v>
      </c>
      <c r="W63" s="103">
        <v>0</v>
      </c>
      <c r="X63" s="98">
        <f>SUM(V63,W63)</f>
        <v>0</v>
      </c>
      <c r="Y63" s="103">
        <v>3347</v>
      </c>
      <c r="Z63" s="104">
        <v>1533</v>
      </c>
      <c r="AA63" s="105">
        <v>0</v>
      </c>
      <c r="AB63" s="101">
        <f>SUM(Y63:AA63)</f>
        <v>4880</v>
      </c>
      <c r="AC63" s="116">
        <v>0</v>
      </c>
      <c r="AD63" s="3"/>
      <c r="AE63" s="115" t="s">
        <v>87</v>
      </c>
      <c r="AF63" s="121">
        <v>0</v>
      </c>
      <c r="AG63" s="124">
        <v>0</v>
      </c>
      <c r="AH63" s="119">
        <v>0</v>
      </c>
      <c r="AI63" s="121">
        <v>0</v>
      </c>
      <c r="AJ63" s="124">
        <v>0</v>
      </c>
      <c r="AK63" s="98">
        <f>SUM(AF63:AJ63)</f>
        <v>0</v>
      </c>
      <c r="AL63" s="119">
        <v>8324</v>
      </c>
      <c r="AM63" s="125">
        <f>SUM(AK63,AL63)</f>
        <v>8324</v>
      </c>
      <c r="AN63" s="121">
        <v>137575</v>
      </c>
      <c r="AO63" s="124">
        <v>46033</v>
      </c>
      <c r="AP63" s="121">
        <v>60933</v>
      </c>
      <c r="AQ63" s="122">
        <f>SUM(AN63:AP63)</f>
        <v>244541</v>
      </c>
      <c r="AR63" s="123">
        <v>0</v>
      </c>
      <c r="AS63" s="3"/>
      <c r="AT63" s="102" t="s">
        <v>87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v>0</v>
      </c>
      <c r="BA63" s="103">
        <v>0</v>
      </c>
      <c r="BB63" s="98">
        <f>SUM(AZ63,BA63)</f>
        <v>0</v>
      </c>
      <c r="BC63" s="103">
        <v>122247</v>
      </c>
      <c r="BD63" s="103">
        <v>65000</v>
      </c>
      <c r="BE63" s="104">
        <v>0</v>
      </c>
      <c r="BF63" s="108">
        <f>SUM(BC63:BE63)</f>
        <v>187247</v>
      </c>
      <c r="BG63" s="107">
        <v>0</v>
      </c>
      <c r="BH63" s="3"/>
      <c r="BI63" s="102" t="s">
        <v>87</v>
      </c>
      <c r="BJ63" s="105">
        <v>0</v>
      </c>
      <c r="BK63" s="104">
        <v>0</v>
      </c>
      <c r="BL63" s="105">
        <v>0</v>
      </c>
      <c r="BM63" s="103">
        <v>0</v>
      </c>
      <c r="BN63" s="103">
        <v>0</v>
      </c>
      <c r="BO63" s="103">
        <v>0</v>
      </c>
      <c r="BP63" s="103">
        <v>0</v>
      </c>
      <c r="BQ63" s="98">
        <f>SUM(BO63,BP63)</f>
        <v>0</v>
      </c>
      <c r="BR63" s="103">
        <v>119433</v>
      </c>
      <c r="BS63" s="103">
        <v>182333</v>
      </c>
      <c r="BT63" s="104">
        <v>0</v>
      </c>
      <c r="BU63" s="108">
        <f>SUM(BR63:BT63)</f>
        <v>301766</v>
      </c>
      <c r="BV63" s="107">
        <v>0</v>
      </c>
      <c r="BW63" s="3"/>
      <c r="BX63" s="102" t="s">
        <v>87</v>
      </c>
      <c r="BY63" s="103">
        <v>1445</v>
      </c>
      <c r="BZ63" s="103">
        <v>0</v>
      </c>
      <c r="CA63" s="103">
        <v>0</v>
      </c>
      <c r="CB63" s="103">
        <v>0</v>
      </c>
      <c r="CC63" s="103">
        <v>0</v>
      </c>
      <c r="CD63" s="100">
        <f>SUM(BY63:CC63)</f>
        <v>1445</v>
      </c>
      <c r="CE63" s="103">
        <v>0</v>
      </c>
      <c r="CF63" s="100">
        <f>SUM(CD63,CE63)</f>
        <v>1445</v>
      </c>
      <c r="CG63" s="103">
        <v>11967</v>
      </c>
      <c r="CH63" s="103">
        <v>1300</v>
      </c>
      <c r="CI63" s="104">
        <v>0</v>
      </c>
      <c r="CJ63" s="101">
        <f>SUM(CG63:CI63)</f>
        <v>13267</v>
      </c>
      <c r="CK63" s="112">
        <v>0</v>
      </c>
      <c r="CL63" s="3"/>
      <c r="CM63" s="102" t="s">
        <v>87</v>
      </c>
      <c r="CN63" s="98">
        <f t="shared" ref="CN63:CX63" si="20">SUM(B63,Q63,AF63,AU63,BJ63,BY63)</f>
        <v>1800</v>
      </c>
      <c r="CO63" s="98">
        <f t="shared" si="20"/>
        <v>2</v>
      </c>
      <c r="CP63" s="98">
        <f t="shared" si="20"/>
        <v>4000</v>
      </c>
      <c r="CQ63" s="98">
        <f t="shared" si="20"/>
        <v>0</v>
      </c>
      <c r="CR63" s="98">
        <f t="shared" si="20"/>
        <v>0</v>
      </c>
      <c r="CS63" s="98">
        <f t="shared" si="20"/>
        <v>5803</v>
      </c>
      <c r="CT63" s="98">
        <f t="shared" si="20"/>
        <v>8592</v>
      </c>
      <c r="CU63" s="98">
        <f t="shared" si="20"/>
        <v>14395</v>
      </c>
      <c r="CV63" s="98">
        <f t="shared" si="20"/>
        <v>665502</v>
      </c>
      <c r="CW63" s="98">
        <f t="shared" si="20"/>
        <v>408266</v>
      </c>
      <c r="CX63" s="98">
        <f t="shared" si="20"/>
        <v>99000</v>
      </c>
      <c r="CY63" s="113">
        <f>SUM(CV63:CX63)</f>
        <v>1172768</v>
      </c>
      <c r="CZ63" s="114">
        <f>SUM(N63,AC63,AR63,BG63,BV63,CK63)</f>
        <v>0</v>
      </c>
    </row>
    <row r="64" spans="1:104" x14ac:dyDescent="0.25">
      <c r="A64" s="115"/>
      <c r="B64" s="119"/>
      <c r="C64" s="119"/>
      <c r="D64" s="119"/>
      <c r="E64" s="119"/>
      <c r="F64" s="119"/>
      <c r="G64" s="120"/>
      <c r="H64" s="119"/>
      <c r="I64" s="120"/>
      <c r="J64" s="119"/>
      <c r="K64" s="119"/>
      <c r="L64" s="121"/>
      <c r="M64" s="122"/>
      <c r="N64" s="123"/>
      <c r="O64" s="3"/>
      <c r="P64" s="115"/>
      <c r="Q64" s="103"/>
      <c r="R64" s="103"/>
      <c r="S64" s="103"/>
      <c r="T64" s="104"/>
      <c r="U64" s="105"/>
      <c r="V64" s="98"/>
      <c r="W64" s="103"/>
      <c r="X64" s="98"/>
      <c r="Y64" s="103"/>
      <c r="Z64" s="104"/>
      <c r="AA64" s="105"/>
      <c r="AB64" s="101"/>
      <c r="AC64" s="116"/>
      <c r="AD64" s="3"/>
      <c r="AE64" s="115"/>
      <c r="AF64" s="121"/>
      <c r="AG64" s="124"/>
      <c r="AH64" s="119"/>
      <c r="AI64" s="121"/>
      <c r="AJ64" s="124"/>
      <c r="AK64" s="98"/>
      <c r="AL64" s="119"/>
      <c r="AM64" s="125"/>
      <c r="AN64" s="121"/>
      <c r="AO64" s="124"/>
      <c r="AP64" s="121"/>
      <c r="AQ64" s="122"/>
      <c r="AR64" s="123"/>
      <c r="AS64" s="3"/>
      <c r="AT64" s="102"/>
      <c r="AU64" s="103"/>
      <c r="AV64" s="103"/>
      <c r="AW64" s="103"/>
      <c r="AX64" s="103"/>
      <c r="AY64" s="103"/>
      <c r="AZ64" s="103"/>
      <c r="BA64" s="103"/>
      <c r="BB64" s="98"/>
      <c r="BC64" s="103"/>
      <c r="BD64" s="103"/>
      <c r="BE64" s="104"/>
      <c r="BF64" s="108"/>
      <c r="BG64" s="107"/>
      <c r="BH64" s="3"/>
      <c r="BI64" s="102"/>
      <c r="BJ64" s="105"/>
      <c r="BK64" s="104"/>
      <c r="BL64" s="105"/>
      <c r="BM64" s="103"/>
      <c r="BN64" s="103"/>
      <c r="BO64" s="103"/>
      <c r="BP64" s="103"/>
      <c r="BQ64" s="98"/>
      <c r="BR64" s="103"/>
      <c r="BS64" s="103"/>
      <c r="BT64" s="104"/>
      <c r="BU64" s="108"/>
      <c r="BV64" s="107"/>
      <c r="BW64" s="3"/>
      <c r="BX64" s="102"/>
      <c r="BY64" s="103"/>
      <c r="BZ64" s="103"/>
      <c r="CA64" s="103"/>
      <c r="CB64" s="103"/>
      <c r="CC64" s="103"/>
      <c r="CD64" s="100"/>
      <c r="CE64" s="103"/>
      <c r="CF64" s="100"/>
      <c r="CG64" s="103"/>
      <c r="CH64" s="103"/>
      <c r="CI64" s="104"/>
      <c r="CJ64" s="101"/>
      <c r="CK64" s="112"/>
      <c r="CL64" s="3"/>
      <c r="CM64" s="102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113"/>
      <c r="CZ64" s="114"/>
    </row>
    <row r="65" spans="1:104" x14ac:dyDescent="0.25">
      <c r="A65" s="115" t="s">
        <v>88</v>
      </c>
      <c r="B65" s="119">
        <v>355</v>
      </c>
      <c r="C65" s="119">
        <v>0</v>
      </c>
      <c r="D65" s="119">
        <v>0</v>
      </c>
      <c r="E65" s="119">
        <v>0</v>
      </c>
      <c r="F65" s="119">
        <v>0</v>
      </c>
      <c r="G65" s="120">
        <f>SUM(B65:F65)</f>
        <v>355</v>
      </c>
      <c r="H65" s="119">
        <v>258</v>
      </c>
      <c r="I65" s="120">
        <f>SUM(G65,H65)</f>
        <v>613</v>
      </c>
      <c r="J65" s="119">
        <v>226774</v>
      </c>
      <c r="K65" s="119">
        <v>122226</v>
      </c>
      <c r="L65" s="121">
        <v>40581</v>
      </c>
      <c r="M65" s="122">
        <f>SUM(J65:L65)</f>
        <v>389581</v>
      </c>
      <c r="N65" s="123">
        <v>0</v>
      </c>
      <c r="O65" s="3"/>
      <c r="P65" s="115" t="s">
        <v>88</v>
      </c>
      <c r="Q65" s="103">
        <v>0</v>
      </c>
      <c r="R65" s="103">
        <v>0</v>
      </c>
      <c r="S65" s="103">
        <v>0</v>
      </c>
      <c r="T65" s="104">
        <v>0</v>
      </c>
      <c r="U65" s="105">
        <v>0</v>
      </c>
      <c r="V65" s="98">
        <v>0</v>
      </c>
      <c r="W65" s="103">
        <v>0</v>
      </c>
      <c r="X65" s="98">
        <f>SUM(V65,W65)</f>
        <v>0</v>
      </c>
      <c r="Y65" s="103">
        <v>2306</v>
      </c>
      <c r="Z65" s="104">
        <v>1500</v>
      </c>
      <c r="AA65" s="105">
        <v>0</v>
      </c>
      <c r="AB65" s="101">
        <f>SUM(Y65:AA65)</f>
        <v>3806</v>
      </c>
      <c r="AC65" s="116">
        <v>0</v>
      </c>
      <c r="AD65" s="3"/>
      <c r="AE65" s="115" t="s">
        <v>88</v>
      </c>
      <c r="AF65" s="121">
        <v>0</v>
      </c>
      <c r="AG65" s="124">
        <v>0</v>
      </c>
      <c r="AH65" s="119">
        <v>0</v>
      </c>
      <c r="AI65" s="121">
        <v>0</v>
      </c>
      <c r="AJ65" s="124">
        <v>0</v>
      </c>
      <c r="AK65" s="98">
        <f>SUM(AF65:AJ65)</f>
        <v>0</v>
      </c>
      <c r="AL65" s="119">
        <v>8324</v>
      </c>
      <c r="AM65" s="125">
        <f>SUM(AK65,AL65)</f>
        <v>8324</v>
      </c>
      <c r="AN65" s="121">
        <v>130355</v>
      </c>
      <c r="AO65" s="124">
        <v>50000</v>
      </c>
      <c r="AP65" s="121">
        <v>45774</v>
      </c>
      <c r="AQ65" s="122">
        <f>SUM(AN65:AP65)</f>
        <v>226129</v>
      </c>
      <c r="AR65" s="123">
        <v>0</v>
      </c>
      <c r="AS65" s="3"/>
      <c r="AT65" s="102" t="s">
        <v>88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v>0</v>
      </c>
      <c r="BA65" s="103">
        <v>0</v>
      </c>
      <c r="BB65" s="98">
        <f>SUM(AZ65,BA65)</f>
        <v>0</v>
      </c>
      <c r="BC65" s="103">
        <v>87026</v>
      </c>
      <c r="BD65" s="103">
        <v>64194</v>
      </c>
      <c r="BE65" s="104">
        <v>0</v>
      </c>
      <c r="BF65" s="108">
        <f>SUM(BC65:BE65)</f>
        <v>151220</v>
      </c>
      <c r="BG65" s="107">
        <v>0</v>
      </c>
      <c r="BH65" s="3"/>
      <c r="BI65" s="102" t="s">
        <v>88</v>
      </c>
      <c r="BJ65" s="105">
        <v>0</v>
      </c>
      <c r="BK65" s="104">
        <v>0</v>
      </c>
      <c r="BL65" s="105">
        <v>0</v>
      </c>
      <c r="BM65" s="103">
        <v>0</v>
      </c>
      <c r="BN65" s="103">
        <v>0</v>
      </c>
      <c r="BO65" s="103">
        <v>0</v>
      </c>
      <c r="BP65" s="103">
        <v>0</v>
      </c>
      <c r="BQ65" s="98">
        <f>SUM(BO65,BP65)</f>
        <v>0</v>
      </c>
      <c r="BR65" s="103">
        <v>73516</v>
      </c>
      <c r="BS65" s="103">
        <v>158065</v>
      </c>
      <c r="BT65" s="104">
        <v>0</v>
      </c>
      <c r="BU65" s="108">
        <f>SUM(BR65:BT65)</f>
        <v>231581</v>
      </c>
      <c r="BV65" s="107">
        <v>0</v>
      </c>
      <c r="BW65" s="3"/>
      <c r="BX65" s="102" t="s">
        <v>88</v>
      </c>
      <c r="BY65" s="103">
        <v>194</v>
      </c>
      <c r="BZ65" s="103">
        <v>0</v>
      </c>
      <c r="CA65" s="103">
        <v>0</v>
      </c>
      <c r="CB65" s="103">
        <v>0</v>
      </c>
      <c r="CC65" s="103">
        <v>0</v>
      </c>
      <c r="CD65" s="100">
        <f>SUM(BY65:CC65)</f>
        <v>194</v>
      </c>
      <c r="CE65" s="103">
        <v>0</v>
      </c>
      <c r="CF65" s="100">
        <f>SUM(CD65,CE65)</f>
        <v>194</v>
      </c>
      <c r="CG65" s="103">
        <v>6258</v>
      </c>
      <c r="CH65" s="103">
        <v>1581</v>
      </c>
      <c r="CI65" s="104">
        <v>0</v>
      </c>
      <c r="CJ65" s="101">
        <f>SUM(CG65:CI65)</f>
        <v>7839</v>
      </c>
      <c r="CK65" s="112">
        <v>0</v>
      </c>
      <c r="CL65" s="3"/>
      <c r="CM65" s="102" t="s">
        <v>88</v>
      </c>
      <c r="CN65" s="98">
        <f t="shared" ref="CN65:CX65" si="21">SUM(B65,Q65,AF65,AU65,BJ65,BY65)</f>
        <v>549</v>
      </c>
      <c r="CO65" s="98">
        <f t="shared" si="21"/>
        <v>0</v>
      </c>
      <c r="CP65" s="98">
        <f t="shared" si="21"/>
        <v>0</v>
      </c>
      <c r="CQ65" s="98">
        <f t="shared" si="21"/>
        <v>0</v>
      </c>
      <c r="CR65" s="98">
        <f t="shared" si="21"/>
        <v>0</v>
      </c>
      <c r="CS65" s="98">
        <f t="shared" si="21"/>
        <v>549</v>
      </c>
      <c r="CT65" s="98">
        <f t="shared" si="21"/>
        <v>8582</v>
      </c>
      <c r="CU65" s="98">
        <f t="shared" si="21"/>
        <v>9131</v>
      </c>
      <c r="CV65" s="98">
        <f t="shared" si="21"/>
        <v>526235</v>
      </c>
      <c r="CW65" s="98">
        <f t="shared" si="21"/>
        <v>397566</v>
      </c>
      <c r="CX65" s="98">
        <f t="shared" si="21"/>
        <v>86355</v>
      </c>
      <c r="CY65" s="113">
        <f>SUM(CV65:CX65)</f>
        <v>1010156</v>
      </c>
      <c r="CZ65" s="114">
        <f>SUM(N65,AC65,AR65,BG65,BV65,CK65)</f>
        <v>0</v>
      </c>
    </row>
    <row r="66" spans="1:104" x14ac:dyDescent="0.25">
      <c r="A66" s="115"/>
      <c r="B66" s="119"/>
      <c r="C66" s="119"/>
      <c r="D66" s="119"/>
      <c r="E66" s="119"/>
      <c r="F66" s="119"/>
      <c r="G66" s="120"/>
      <c r="H66" s="119"/>
      <c r="I66" s="120"/>
      <c r="J66" s="119"/>
      <c r="K66" s="119"/>
      <c r="L66" s="121"/>
      <c r="M66" s="122"/>
      <c r="N66" s="123"/>
      <c r="O66" s="3"/>
      <c r="P66" s="115"/>
      <c r="Q66" s="103"/>
      <c r="R66" s="103"/>
      <c r="S66" s="103"/>
      <c r="T66" s="104"/>
      <c r="U66" s="105"/>
      <c r="V66" s="98"/>
      <c r="W66" s="103"/>
      <c r="X66" s="98"/>
      <c r="Y66" s="103"/>
      <c r="Z66" s="104"/>
      <c r="AA66" s="105"/>
      <c r="AB66" s="101"/>
      <c r="AC66" s="116"/>
      <c r="AD66" s="3"/>
      <c r="AE66" s="115"/>
      <c r="AF66" s="121"/>
      <c r="AG66" s="124"/>
      <c r="AH66" s="119"/>
      <c r="AI66" s="121"/>
      <c r="AJ66" s="124"/>
      <c r="AK66" s="98"/>
      <c r="AL66" s="119"/>
      <c r="AM66" s="125"/>
      <c r="AN66" s="121"/>
      <c r="AO66" s="124"/>
      <c r="AP66" s="121"/>
      <c r="AQ66" s="122"/>
      <c r="AR66" s="123"/>
      <c r="AS66" s="3"/>
      <c r="AT66" s="102"/>
      <c r="AU66" s="103"/>
      <c r="AV66" s="103"/>
      <c r="AW66" s="103"/>
      <c r="AX66" s="103"/>
      <c r="AY66" s="103"/>
      <c r="AZ66" s="103"/>
      <c r="BA66" s="103"/>
      <c r="BB66" s="98"/>
      <c r="BC66" s="103"/>
      <c r="BD66" s="103"/>
      <c r="BE66" s="104"/>
      <c r="BF66" s="108"/>
      <c r="BG66" s="107"/>
      <c r="BH66" s="3"/>
      <c r="BI66" s="102"/>
      <c r="BJ66" s="105"/>
      <c r="BK66" s="104"/>
      <c r="BL66" s="105"/>
      <c r="BM66" s="103"/>
      <c r="BN66" s="103"/>
      <c r="BO66" s="103"/>
      <c r="BP66" s="103"/>
      <c r="BQ66" s="98"/>
      <c r="BR66" s="103"/>
      <c r="BS66" s="103"/>
      <c r="BT66" s="104"/>
      <c r="BU66" s="108"/>
      <c r="BV66" s="107"/>
      <c r="BW66" s="3"/>
      <c r="BX66" s="102"/>
      <c r="BY66" s="103"/>
      <c r="BZ66" s="103"/>
      <c r="CA66" s="103"/>
      <c r="CB66" s="103"/>
      <c r="CC66" s="103"/>
      <c r="CD66" s="100"/>
      <c r="CE66" s="103"/>
      <c r="CF66" s="100"/>
      <c r="CG66" s="103"/>
      <c r="CH66" s="103"/>
      <c r="CI66" s="104"/>
      <c r="CJ66" s="101"/>
      <c r="CK66" s="112"/>
      <c r="CL66" s="3"/>
      <c r="CM66" s="102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113"/>
      <c r="CZ66" s="114"/>
    </row>
    <row r="67" spans="1:104" x14ac:dyDescent="0.25">
      <c r="A67" s="115" t="s">
        <v>89</v>
      </c>
      <c r="B67" s="119">
        <v>351</v>
      </c>
      <c r="C67" s="119">
        <v>2</v>
      </c>
      <c r="D67" s="119">
        <v>0</v>
      </c>
      <c r="E67" s="119">
        <v>0</v>
      </c>
      <c r="F67" s="119">
        <v>0</v>
      </c>
      <c r="G67" s="120">
        <f>SUM(B67:F67)</f>
        <v>353</v>
      </c>
      <c r="H67" s="119">
        <v>237</v>
      </c>
      <c r="I67" s="120">
        <f>SUM(G67,H67)</f>
        <v>590</v>
      </c>
      <c r="J67" s="119">
        <v>237067</v>
      </c>
      <c r="K67" s="119">
        <v>121567</v>
      </c>
      <c r="L67" s="121">
        <v>47133</v>
      </c>
      <c r="M67" s="122">
        <f>SUM(J67:L67)</f>
        <v>405767</v>
      </c>
      <c r="N67" s="123">
        <v>6000</v>
      </c>
      <c r="O67" s="3"/>
      <c r="P67" s="115" t="s">
        <v>90</v>
      </c>
      <c r="Q67" s="103">
        <v>0</v>
      </c>
      <c r="R67" s="103">
        <v>0</v>
      </c>
      <c r="S67" s="103">
        <v>0</v>
      </c>
      <c r="T67" s="104">
        <v>0</v>
      </c>
      <c r="U67" s="105">
        <v>0</v>
      </c>
      <c r="V67" s="98">
        <v>0</v>
      </c>
      <c r="W67" s="103">
        <v>0</v>
      </c>
      <c r="X67" s="98">
        <f>SUM(V67,W67)</f>
        <v>0</v>
      </c>
      <c r="Y67" s="103">
        <v>2450</v>
      </c>
      <c r="Z67" s="104">
        <v>1500</v>
      </c>
      <c r="AA67" s="105">
        <v>0</v>
      </c>
      <c r="AB67" s="101">
        <f>SUM(Y67:AA67)</f>
        <v>3950</v>
      </c>
      <c r="AC67" s="116">
        <v>0</v>
      </c>
      <c r="AD67" s="3"/>
      <c r="AE67" s="115" t="s">
        <v>90</v>
      </c>
      <c r="AF67" s="121">
        <v>0</v>
      </c>
      <c r="AG67" s="124">
        <v>0</v>
      </c>
      <c r="AH67" s="119">
        <v>0</v>
      </c>
      <c r="AI67" s="121">
        <v>0</v>
      </c>
      <c r="AJ67" s="124">
        <v>0</v>
      </c>
      <c r="AK67" s="98">
        <f>SUM(AF67:AJ67)</f>
        <v>0</v>
      </c>
      <c r="AL67" s="119">
        <v>8324</v>
      </c>
      <c r="AM67" s="125">
        <f>SUM(AK67,AL67)</f>
        <v>8324</v>
      </c>
      <c r="AN67" s="121">
        <v>128467</v>
      </c>
      <c r="AO67" s="124">
        <v>48467</v>
      </c>
      <c r="AP67" s="121">
        <v>52700</v>
      </c>
      <c r="AQ67" s="122">
        <f>SUM(AN67:AP67)-1</f>
        <v>229633</v>
      </c>
      <c r="AR67" s="123">
        <v>0</v>
      </c>
      <c r="AS67" s="3"/>
      <c r="AT67" s="102" t="s">
        <v>90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v>0</v>
      </c>
      <c r="BA67" s="103">
        <v>0</v>
      </c>
      <c r="BB67" s="98">
        <f>SUM(AZ67,BA67)</f>
        <v>0</v>
      </c>
      <c r="BC67" s="103">
        <v>94010</v>
      </c>
      <c r="BD67" s="103">
        <v>60000</v>
      </c>
      <c r="BE67" s="104">
        <v>0</v>
      </c>
      <c r="BF67" s="108">
        <f>SUM(BC67:BE67)</f>
        <v>154010</v>
      </c>
      <c r="BG67" s="107">
        <v>0</v>
      </c>
      <c r="BH67" s="3"/>
      <c r="BI67" s="102" t="s">
        <v>90</v>
      </c>
      <c r="BJ67" s="105">
        <v>0</v>
      </c>
      <c r="BK67" s="104">
        <v>0</v>
      </c>
      <c r="BL67" s="105">
        <v>0</v>
      </c>
      <c r="BM67" s="103">
        <v>0</v>
      </c>
      <c r="BN67" s="103">
        <v>0</v>
      </c>
      <c r="BO67" s="103">
        <v>0</v>
      </c>
      <c r="BP67" s="103">
        <v>0</v>
      </c>
      <c r="BQ67" s="98">
        <f>SUM(BO67,BP67)</f>
        <v>0</v>
      </c>
      <c r="BR67" s="103">
        <v>50100</v>
      </c>
      <c r="BS67" s="103">
        <v>141667</v>
      </c>
      <c r="BT67" s="104">
        <v>0</v>
      </c>
      <c r="BU67" s="108">
        <f>SUM(BR67:BT67)</f>
        <v>191767</v>
      </c>
      <c r="BV67" s="107">
        <v>0</v>
      </c>
      <c r="BW67" s="3"/>
      <c r="BX67" s="102" t="s">
        <v>90</v>
      </c>
      <c r="BY67" s="103">
        <v>0</v>
      </c>
      <c r="BZ67" s="103">
        <v>0</v>
      </c>
      <c r="CA67" s="103">
        <v>100</v>
      </c>
      <c r="CB67" s="103">
        <v>0</v>
      </c>
      <c r="CC67" s="103">
        <v>0</v>
      </c>
      <c r="CD67" s="100">
        <f>SUM(BY67:CC67)</f>
        <v>100</v>
      </c>
      <c r="CE67" s="103">
        <v>0</v>
      </c>
      <c r="CF67" s="100">
        <f>SUM(CD67,CE67)</f>
        <v>100</v>
      </c>
      <c r="CG67" s="103">
        <v>500</v>
      </c>
      <c r="CH67" s="103">
        <v>1567</v>
      </c>
      <c r="CI67" s="104">
        <v>0</v>
      </c>
      <c r="CJ67" s="101">
        <f>SUM(CG67:CI67)</f>
        <v>2067</v>
      </c>
      <c r="CK67" s="112">
        <v>0</v>
      </c>
      <c r="CL67" s="3"/>
      <c r="CM67" s="102" t="s">
        <v>90</v>
      </c>
      <c r="CN67" s="98">
        <f>SUM(B67,Q67,AF67,AU67,BJ67,BY67)</f>
        <v>351</v>
      </c>
      <c r="CO67" s="98">
        <f>SUM(C67,R67,AG67,AV67,BK67,BZ67)</f>
        <v>2</v>
      </c>
      <c r="CP67" s="98">
        <f>SUM(D67,S67,AH67,AW67,BL67,CA67)</f>
        <v>100</v>
      </c>
      <c r="CQ67" s="98">
        <f>SUM(E67,T67,AI67,AX67,BM67,CB67)</f>
        <v>0</v>
      </c>
      <c r="CR67" s="98">
        <f>SUM(F67,U67,AJ67,AY67,BN67,CC67)</f>
        <v>0</v>
      </c>
      <c r="CS67" s="98">
        <f t="shared" ref="CS67:CX67" si="22">SUM(G67,V67,AK67,AZ67,BO67,CD67)</f>
        <v>453</v>
      </c>
      <c r="CT67" s="98">
        <f t="shared" si="22"/>
        <v>8561</v>
      </c>
      <c r="CU67" s="98">
        <f t="shared" si="22"/>
        <v>9014</v>
      </c>
      <c r="CV67" s="98">
        <f>SUM(J67,Y67,AN67,BC67,BR67,CG67)</f>
        <v>512594</v>
      </c>
      <c r="CW67" s="98">
        <f t="shared" si="22"/>
        <v>374768</v>
      </c>
      <c r="CX67" s="98">
        <f t="shared" si="22"/>
        <v>99833</v>
      </c>
      <c r="CY67" s="113">
        <f>SUM(CV67:CX67)</f>
        <v>987195</v>
      </c>
      <c r="CZ67" s="114">
        <f>SUM(N67,AC67,AR67,BG67,BV67,CK67)</f>
        <v>6000</v>
      </c>
    </row>
    <row r="68" spans="1:104" ht="15.75" thickBot="1" x14ac:dyDescent="0.3">
      <c r="A68" s="127" t="s">
        <v>8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9"/>
      <c r="M68" s="130"/>
      <c r="N68" s="131"/>
      <c r="O68" s="3"/>
      <c r="P68" s="132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9"/>
      <c r="AB68" s="130"/>
      <c r="AC68" s="131"/>
      <c r="AD68" s="3"/>
      <c r="AE68" s="132"/>
      <c r="AF68" s="128"/>
      <c r="AG68" s="128"/>
      <c r="AH68" s="128"/>
      <c r="AI68" s="129"/>
      <c r="AJ68" s="133"/>
      <c r="AK68" s="128"/>
      <c r="AL68" s="128"/>
      <c r="AM68" s="128"/>
      <c r="AN68" s="128"/>
      <c r="AO68" s="128"/>
      <c r="AP68" s="129"/>
      <c r="AQ68" s="130"/>
      <c r="AR68" s="131"/>
      <c r="AS68" s="3"/>
      <c r="AT68" s="134" t="s">
        <v>8</v>
      </c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6"/>
      <c r="BF68" s="137"/>
      <c r="BG68" s="138"/>
      <c r="BH68" s="3"/>
      <c r="BI68" s="134"/>
      <c r="BJ68" s="139"/>
      <c r="BK68" s="135"/>
      <c r="BL68" s="135"/>
      <c r="BM68" s="135"/>
      <c r="BN68" s="135"/>
      <c r="BO68" s="135"/>
      <c r="BP68" s="135"/>
      <c r="BQ68" s="135"/>
      <c r="BR68" s="135"/>
      <c r="BS68" s="135"/>
      <c r="BT68" s="136"/>
      <c r="BU68" s="137"/>
      <c r="BV68" s="138"/>
      <c r="BW68" s="3"/>
      <c r="BX68" s="134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6"/>
      <c r="CJ68" s="140"/>
      <c r="CK68" s="141"/>
      <c r="CL68" s="3"/>
      <c r="CM68" s="134"/>
      <c r="CN68" s="135"/>
      <c r="CO68" s="135"/>
      <c r="CP68" s="135"/>
      <c r="CQ68" s="135"/>
      <c r="CR68" s="135"/>
      <c r="CS68" s="135"/>
      <c r="CT68" s="135"/>
      <c r="CU68" s="135"/>
      <c r="CV68" s="135"/>
      <c r="CW68" s="135"/>
      <c r="CX68" s="135"/>
      <c r="CY68" s="137"/>
      <c r="CZ68" s="137"/>
    </row>
    <row r="69" spans="1:104" x14ac:dyDescent="0.25">
      <c r="A69" s="4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3"/>
      <c r="O69" s="3"/>
      <c r="P69" s="45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3"/>
      <c r="AD69" s="3"/>
      <c r="AE69" s="45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3"/>
      <c r="AS69" s="3"/>
      <c r="AT69" s="45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3"/>
      <c r="BH69" s="3"/>
      <c r="BI69" s="45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3"/>
      <c r="BW69" s="3"/>
      <c r="BX69" s="45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3"/>
      <c r="CL69" s="3"/>
      <c r="CM69" s="45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Y69" s="99"/>
      <c r="CZ69" s="3"/>
    </row>
    <row r="70" spans="1:10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99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</row>
  </sheetData>
  <mergeCells count="1">
    <mergeCell ref="B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2011-05-05T10:40:36Z</dcterms:created>
  <dcterms:modified xsi:type="dcterms:W3CDTF">2011-05-05T10:43:32Z</dcterms:modified>
</cp:coreProperties>
</file>