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" windowWidth="18795" windowHeight="7680"/>
  </bookViews>
  <sheets>
    <sheet name="Feuil1" sheetId="1" r:id="rId1"/>
  </sheets>
  <calcPr calcId="144525"/>
</workbook>
</file>

<file path=xl/calcChain.xml><?xml version="1.0" encoding="utf-8"?>
<calcChain xmlns="http://schemas.openxmlformats.org/spreadsheetml/2006/main">
  <c r="M95" i="1" l="1"/>
  <c r="K95" i="1"/>
  <c r="J95" i="1"/>
  <c r="I95" i="1"/>
  <c r="H95" i="1"/>
  <c r="F95" i="1"/>
  <c r="E95" i="1"/>
  <c r="D95" i="1"/>
  <c r="C95" i="1"/>
  <c r="M94" i="1"/>
  <c r="K94" i="1"/>
  <c r="J94" i="1"/>
  <c r="I94" i="1"/>
  <c r="H94" i="1"/>
  <c r="F94" i="1"/>
  <c r="E94" i="1"/>
  <c r="D94" i="1"/>
  <c r="C94" i="1"/>
  <c r="P36" i="1"/>
  <c r="O36" i="1"/>
  <c r="N36" i="1"/>
  <c r="M36" i="1"/>
  <c r="L36" i="1"/>
  <c r="K36" i="1"/>
  <c r="J36" i="1"/>
  <c r="I36" i="1"/>
  <c r="H36" i="1"/>
  <c r="P35" i="1"/>
  <c r="O35" i="1"/>
  <c r="N35" i="1"/>
  <c r="M35" i="1"/>
  <c r="L35" i="1"/>
  <c r="K35" i="1"/>
  <c r="J35" i="1"/>
  <c r="I35" i="1"/>
  <c r="H35" i="1"/>
</calcChain>
</file>

<file path=xl/sharedStrings.xml><?xml version="1.0" encoding="utf-8"?>
<sst xmlns="http://schemas.openxmlformats.org/spreadsheetml/2006/main" count="421" uniqueCount="169">
  <si>
    <t xml:space="preserve"> </t>
  </si>
  <si>
    <t>TABLEAU Va1 : EVOLUTION DES TAUX D'INTERET DE LA BEAC ET DES CONDITIONS DE BANQUE</t>
  </si>
  <si>
    <t xml:space="preserve"> (en pourcentage)</t>
  </si>
  <si>
    <t>RUBRIQUES</t>
  </si>
  <si>
    <t>01.01.96</t>
  </si>
  <si>
    <t>08.02.96</t>
  </si>
  <si>
    <t>12.03.96</t>
  </si>
  <si>
    <t>15.04.96</t>
  </si>
  <si>
    <t>06.05.96</t>
  </si>
  <si>
    <t>03.06.96</t>
  </si>
  <si>
    <t>04.06.96</t>
  </si>
  <si>
    <t>29.07.96</t>
  </si>
  <si>
    <t>16.10.96</t>
  </si>
  <si>
    <t>21.11.96</t>
  </si>
  <si>
    <t>23.05.97</t>
  </si>
  <si>
    <t>07.12.98</t>
  </si>
  <si>
    <t>12.05.99</t>
  </si>
  <si>
    <t>Fin de période</t>
  </si>
  <si>
    <t>07.02.96</t>
  </si>
  <si>
    <t>11.03.96</t>
  </si>
  <si>
    <t>14.04.96</t>
  </si>
  <si>
    <t>05.05.96</t>
  </si>
  <si>
    <t>02.06.96</t>
  </si>
  <si>
    <t>28.07.96</t>
  </si>
  <si>
    <t xml:space="preserve"> 15.10.96</t>
  </si>
  <si>
    <t>20.11.96</t>
  </si>
  <si>
    <t>22.05.97</t>
  </si>
  <si>
    <t>06.12.98</t>
  </si>
  <si>
    <t>11.05.99</t>
  </si>
  <si>
    <t>13.01.00</t>
  </si>
  <si>
    <t xml:space="preserve"> I - LES OPERATIONS  DES TRESORS</t>
  </si>
  <si>
    <t xml:space="preserve">                    (Hors Marché)</t>
  </si>
  <si>
    <t xml:space="preserve">   . Taux des avances aux Trésors</t>
  </si>
  <si>
    <t xml:space="preserve">   . Taux de pénalité aux Trésors</t>
  </si>
  <si>
    <t xml:space="preserve">   . Taux des dépôts spéciaux</t>
  </si>
  <si>
    <t xml:space="preserve"> II - MARCHE MONETAIRE</t>
  </si>
  <si>
    <t xml:space="preserve">   A-Injections de liquidités </t>
  </si>
  <si>
    <t xml:space="preserve">   1- Guichet "A"</t>
  </si>
  <si>
    <t xml:space="preserve">   . Taux des appels d'offres (TIAO) </t>
  </si>
  <si>
    <t xml:space="preserve">   . Taux des prises en pension (TIPP)</t>
  </si>
  <si>
    <t xml:space="preserve">   . Taux  des Interventions Ponctuelles (TISIP)</t>
  </si>
  <si>
    <t xml:space="preserve"> -</t>
  </si>
  <si>
    <t>10,75-15</t>
  </si>
  <si>
    <t>10,20-15</t>
  </si>
  <si>
    <t>10-15</t>
  </si>
  <si>
    <t>9,75-15</t>
  </si>
  <si>
    <t>9,50-15</t>
  </si>
  <si>
    <t>9,00-15</t>
  </si>
  <si>
    <t>9,60-15</t>
  </si>
  <si>
    <t xml:space="preserve">   . Taux  des Av.except.s/Cert.de Plac.(TACP)*</t>
  </si>
  <si>
    <t xml:space="preserve">   . Taux  de pénalité aux banques (TPB)</t>
  </si>
  <si>
    <t xml:space="preserve">  2- Guichet "B"</t>
  </si>
  <si>
    <t xml:space="preserve">   . Taux s/nouveaux crédits d'invest.productifs ** </t>
  </si>
  <si>
    <t xml:space="preserve">   . Taux effectifs s/anciens CMT irrévocables</t>
  </si>
  <si>
    <t>N.D.</t>
  </si>
  <si>
    <t>6,5-14</t>
  </si>
  <si>
    <t>7,50-7,75</t>
  </si>
  <si>
    <t>7,00-7,75</t>
  </si>
  <si>
    <t xml:space="preserve">  B-Ponctions de liquidités</t>
  </si>
  <si>
    <t xml:space="preserve">     (Appels d'offres négatifs)</t>
  </si>
  <si>
    <t xml:space="preserve">   . Taux d'intérêt sur placement à 7 jours "TISP"</t>
  </si>
  <si>
    <t xml:space="preserve">   . Taux d'intérêt sur placement à 28 jours "TISP"</t>
  </si>
  <si>
    <t xml:space="preserve">   . Taux d'intérêt sur placement à 84 jours "TISP"</t>
  </si>
  <si>
    <t xml:space="preserve">  C -Taux des dépôts spéciaux des Organismes Publics</t>
  </si>
  <si>
    <t xml:space="preserve">  III - CONDITIONS DE BANQUE</t>
  </si>
  <si>
    <t xml:space="preserve">         - Libres, avec 2 bornes :</t>
  </si>
  <si>
    <t xml:space="preserve">   1. Taux Débiteur Maximum (TDM)</t>
  </si>
  <si>
    <t xml:space="preserve">   2. Taux Créditeur Minimum (TCM)</t>
  </si>
  <si>
    <t xml:space="preserve"> *     Le taux des avances exceptionnelles garanties par la remise des Certificats de Placement est égal au TIAO. </t>
  </si>
  <si>
    <t>TABLEAU Va2 : EVOLUTION DES TAUX D'INTERET DE LA BEAC ET DES CONDITIONS DE BANQUE (suite)</t>
  </si>
  <si>
    <t>(En pourcentage)</t>
  </si>
  <si>
    <t>14.01.00</t>
  </si>
  <si>
    <t>25.05.00</t>
  </si>
  <si>
    <t>13.09.00</t>
  </si>
  <si>
    <t>06.09.01</t>
  </si>
  <si>
    <t>07.01.02</t>
  </si>
  <si>
    <t>11.04.02</t>
  </si>
  <si>
    <t>18.12.02</t>
  </si>
  <si>
    <t>02.04.03</t>
  </si>
  <si>
    <t>09.05.03</t>
  </si>
  <si>
    <t>18.06.03</t>
  </si>
  <si>
    <t>28.07.03</t>
  </si>
  <si>
    <t>03.11.03</t>
  </si>
  <si>
    <t>02.12.03</t>
  </si>
  <si>
    <t>20.01.05</t>
  </si>
  <si>
    <t>16.09.05</t>
  </si>
  <si>
    <t>24.05.00</t>
  </si>
  <si>
    <t>12.09.00</t>
  </si>
  <si>
    <t>05.09.01</t>
  </si>
  <si>
    <t>06.01.02</t>
  </si>
  <si>
    <t>10.04.02</t>
  </si>
  <si>
    <t>17.12.02</t>
  </si>
  <si>
    <t>01.04.03</t>
  </si>
  <si>
    <t>08.05.03</t>
  </si>
  <si>
    <t>17.06.03</t>
  </si>
  <si>
    <t>27.07.03</t>
  </si>
  <si>
    <t>02.11.03</t>
  </si>
  <si>
    <t>01.12.03</t>
  </si>
  <si>
    <t>19.01.05</t>
  </si>
  <si>
    <t xml:space="preserve">  15.09.05</t>
  </si>
  <si>
    <t xml:space="preserve">  02.03.06</t>
  </si>
  <si>
    <t xml:space="preserve">  - Taux des dépôts spéciaux des Organismes Publics</t>
  </si>
  <si>
    <t xml:space="preserve">  - Taux d'Intérêt sur Placements Publics (TISP)</t>
  </si>
  <si>
    <t xml:space="preserve">            Le TISP a 4 composantes, à savoir :</t>
  </si>
  <si>
    <t xml:space="preserve">         Fonds de réserves sur les Générations Futures (TIPPo)</t>
  </si>
  <si>
    <t>-</t>
  </si>
  <si>
    <t>9,30-15</t>
  </si>
  <si>
    <t>8,50-15</t>
  </si>
  <si>
    <t>8,35-15</t>
  </si>
  <si>
    <t>8,30-15</t>
  </si>
  <si>
    <t>7,80-15</t>
  </si>
  <si>
    <t>7,50-15</t>
  </si>
  <si>
    <t>7,25-15</t>
  </si>
  <si>
    <t>4,30-8,00</t>
  </si>
  <si>
    <t>4,30-7,00</t>
  </si>
  <si>
    <t>4,30-6,50</t>
  </si>
  <si>
    <t>4,30-6,35</t>
  </si>
  <si>
    <r>
      <t xml:space="preserve">**   Le taux applicable sur les nouveaux crédits est le TIAO en vigueur lors de la mise en place du crédit (TIAO Initial) . Il peut être revu à la baisse, ainsi qu'à la hausse (TIAO Pondéré) sans pouvoir dépasser le TIAO initial. </t>
    </r>
    <r>
      <rPr>
        <i/>
        <sz val="16"/>
        <rFont val="Times New Roman"/>
        <family val="1"/>
      </rPr>
      <t/>
    </r>
  </si>
  <si>
    <t>TABLEAU Va3 : EVOLUTION DES TAUX D'INTERET DE LA BEAC ET DES CONDITIONS DE BANQUE (fin)</t>
  </si>
  <si>
    <t>03.03.06</t>
  </si>
  <si>
    <t>27.03.06</t>
  </si>
  <si>
    <t>09.06.06</t>
  </si>
  <si>
    <t>01.09.06</t>
  </si>
  <si>
    <t>10.10.06</t>
  </si>
  <si>
    <t>11.12.06</t>
  </si>
  <si>
    <t>13.03.07</t>
  </si>
  <si>
    <t>14.06.07</t>
  </si>
  <si>
    <t>03.07.08</t>
  </si>
  <si>
    <t>23.10.08</t>
  </si>
  <si>
    <t>18.12.08</t>
  </si>
  <si>
    <t>26.03.09</t>
  </si>
  <si>
    <t xml:space="preserve"> 02.07.09</t>
  </si>
  <si>
    <t xml:space="preserve"> 29.07.10</t>
  </si>
  <si>
    <t xml:space="preserve">  26.03.06</t>
  </si>
  <si>
    <t>08.06.06</t>
  </si>
  <si>
    <t xml:space="preserve">   31.08.06</t>
  </si>
  <si>
    <t xml:space="preserve">  09.10.06</t>
  </si>
  <si>
    <t>10.12.06</t>
  </si>
  <si>
    <t>12.03.07</t>
  </si>
  <si>
    <t>13.06.07</t>
  </si>
  <si>
    <t>02.07.08</t>
  </si>
  <si>
    <t>22.10.08</t>
  </si>
  <si>
    <t xml:space="preserve"> 17.12.08</t>
  </si>
  <si>
    <t>25.03.09</t>
  </si>
  <si>
    <t xml:space="preserve"> 01.07.09</t>
  </si>
  <si>
    <t xml:space="preserve"> 28.07.10</t>
  </si>
  <si>
    <t>Au………</t>
  </si>
  <si>
    <t>Supprimé</t>
  </si>
  <si>
    <t xml:space="preserve">         Fonds de réserves sur les Générations Futures (TISPPo)</t>
  </si>
  <si>
    <t xml:space="preserve">         recourt aux avances de la BEAC </t>
  </si>
  <si>
    <t>7,00-12</t>
  </si>
  <si>
    <t>7,25-12</t>
  </si>
  <si>
    <t>6,5-12</t>
  </si>
  <si>
    <t>6,25-12</t>
  </si>
  <si>
    <t>6,0-10,0</t>
  </si>
  <si>
    <t>5,75-10,0</t>
  </si>
  <si>
    <r>
      <t xml:space="preserve">**   Le taux applicable sur les nouveaux crédits est le TIAO en vigueur lors de la mise en place du crédit (TIAO initial) . Il peut être revu à la baisse, ainsi qu'à la hausse (TIAO Pondéré) sans pouvoir dépasser le TIAO initial. </t>
    </r>
    <r>
      <rPr>
        <i/>
        <sz val="16"/>
        <rFont val="Times New Roman"/>
        <family val="1"/>
      </rPr>
      <t/>
    </r>
  </si>
  <si>
    <t xml:space="preserve">       Le TIAO pondéré du quatrième trimestre 2010 est de 4,250 %.</t>
  </si>
  <si>
    <t>v</t>
  </si>
  <si>
    <r>
      <t xml:space="preserve">**     Le taux applicable sur les nouveaux crédits est le  </t>
    </r>
    <r>
      <rPr>
        <b/>
        <i/>
        <sz val="9"/>
        <rFont val="Verdana"/>
        <family val="2"/>
      </rPr>
      <t xml:space="preserve">TIAO </t>
    </r>
    <r>
      <rPr>
        <i/>
        <sz val="9"/>
        <rFont val="Verdana"/>
        <family val="2"/>
      </rPr>
      <t xml:space="preserve">en vigueur lors de la mise en place du crédit (TIAO Initial) . Il peut être revu à la baisse, ainsi qu'à la hausse (TIAO Pondéré) sans pouvoir dépasser le TIAO initial. </t>
    </r>
    <r>
      <rPr>
        <i/>
        <sz val="20"/>
        <rFont val="Times New Roman"/>
        <family val="1"/>
      </rPr>
      <t/>
    </r>
  </si>
  <si>
    <t xml:space="preserve">   . Taux d'Intérêt sur Placement Public au titre du</t>
  </si>
  <si>
    <t xml:space="preserve">   . Taux d'Intérêt sur Placement Public au titre du Mécanisme</t>
  </si>
  <si>
    <t xml:space="preserve">         de stabilisation des recettes budgétaires (TIPP1)</t>
  </si>
  <si>
    <t xml:space="preserve">   . Taux d'Intérêt sur Placement Public lorsque l'Etat concerné</t>
  </si>
  <si>
    <t xml:space="preserve">         ne recours pas aux avances de la BEAC (TIPP2)</t>
  </si>
  <si>
    <t xml:space="preserve">         recourt aux avances de la BEAC (TIPP3)</t>
  </si>
  <si>
    <t xml:space="preserve">         de stabilisation des recettes budgétaires (TISPP1)</t>
  </si>
  <si>
    <t xml:space="preserve">   . Taux d'Intérêt sur Placement Public au titre </t>
  </si>
  <si>
    <t xml:space="preserve">          des dépôts spéciaux (TISPP2)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</si>
</sst>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;[Red]0.0000"/>
    <numFmt numFmtId="165" formatCode="0.0000"/>
  </numFmts>
  <fonts count="10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i/>
      <sz val="20"/>
      <name val="Times New Roman"/>
      <family val="1"/>
    </font>
    <font>
      <i/>
      <sz val="16"/>
      <name val="Times New Roman"/>
      <family val="1"/>
    </font>
    <font>
      <sz val="10"/>
      <name val="Modern"/>
      <family val="3"/>
      <charset val="255"/>
    </font>
    <font>
      <sz val="9"/>
      <name val="Verdana"/>
      <family val="2"/>
    </font>
    <font>
      <b/>
      <sz val="9"/>
      <name val="Verdana"/>
      <family val="2"/>
    </font>
    <font>
      <b/>
      <i/>
      <sz val="9"/>
      <name val="Verdana"/>
      <family val="2"/>
    </font>
    <font>
      <i/>
      <sz val="9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2">
    <xf numFmtId="0" fontId="0" fillId="0" borderId="0" xfId="0"/>
    <xf numFmtId="0" fontId="5" fillId="2" borderId="0" xfId="1" applyFont="1" applyFill="1"/>
    <xf numFmtId="0" fontId="0" fillId="2" borderId="0" xfId="0" applyFill="1"/>
    <xf numFmtId="0" fontId="6" fillId="2" borderId="1" xfId="1" applyFont="1" applyFill="1" applyBorder="1"/>
    <xf numFmtId="0" fontId="6" fillId="2" borderId="2" xfId="1" applyFont="1" applyFill="1" applyBorder="1"/>
    <xf numFmtId="0" fontId="6" fillId="2" borderId="3" xfId="1" applyFont="1" applyFill="1" applyBorder="1"/>
    <xf numFmtId="0" fontId="6" fillId="2" borderId="0" xfId="1" applyFont="1" applyFill="1"/>
    <xf numFmtId="0" fontId="7" fillId="2" borderId="4" xfId="1" applyFont="1" applyFill="1" applyBorder="1" applyAlignment="1">
      <alignment horizontal="centerContinuous"/>
    </xf>
    <xf numFmtId="0" fontId="7" fillId="2" borderId="0" xfId="1" applyFont="1" applyFill="1" applyBorder="1" applyAlignment="1">
      <alignment horizontal="centerContinuous"/>
    </xf>
    <xf numFmtId="0" fontId="7" fillId="2" borderId="5" xfId="1" applyFont="1" applyFill="1" applyBorder="1" applyAlignment="1">
      <alignment horizontal="centerContinuous"/>
    </xf>
    <xf numFmtId="0" fontId="7" fillId="2" borderId="0" xfId="1" applyFont="1" applyFill="1"/>
    <xf numFmtId="0" fontId="8" fillId="2" borderId="4" xfId="1" applyFont="1" applyFill="1" applyBorder="1" applyAlignment="1">
      <alignment horizontal="centerContinuous"/>
    </xf>
    <xf numFmtId="0" fontId="7" fillId="2" borderId="4" xfId="1" applyFont="1" applyFill="1" applyBorder="1"/>
    <xf numFmtId="0" fontId="7" fillId="2" borderId="0" xfId="1" applyFont="1" applyFill="1" applyBorder="1"/>
    <xf numFmtId="0" fontId="7" fillId="2" borderId="5" xfId="1" applyFont="1" applyFill="1" applyBorder="1"/>
    <xf numFmtId="0" fontId="8" fillId="2" borderId="4" xfId="1" applyFont="1" applyFill="1" applyBorder="1"/>
    <xf numFmtId="0" fontId="6" fillId="2" borderId="0" xfId="1" applyFont="1" applyFill="1" applyBorder="1"/>
    <xf numFmtId="0" fontId="6" fillId="2" borderId="0" xfId="2" applyFont="1" applyFill="1"/>
    <xf numFmtId="0" fontId="9" fillId="2" borderId="0" xfId="1" applyFont="1" applyFill="1" applyBorder="1"/>
    <xf numFmtId="0" fontId="6" fillId="2" borderId="5" xfId="2" applyFont="1" applyFill="1" applyBorder="1"/>
    <xf numFmtId="0" fontId="6" fillId="2" borderId="6" xfId="1" applyFont="1" applyFill="1" applyBorder="1"/>
    <xf numFmtId="0" fontId="6" fillId="2" borderId="7" xfId="1" applyFont="1" applyFill="1" applyBorder="1" applyAlignment="1">
      <alignment horizontal="center" vertical="center"/>
    </xf>
    <xf numFmtId="0" fontId="6" fillId="2" borderId="8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2" borderId="16" xfId="1" applyFont="1" applyFill="1" applyBorder="1"/>
    <xf numFmtId="0" fontId="8" fillId="2" borderId="17" xfId="1" applyFont="1" applyFill="1" applyBorder="1" applyAlignment="1">
      <alignment horizontal="centerContinuous" vertical="center"/>
    </xf>
    <xf numFmtId="0" fontId="7" fillId="2" borderId="12" xfId="1" applyFont="1" applyFill="1" applyBorder="1" applyAlignment="1">
      <alignment horizontal="centerContinuous" vertical="center"/>
    </xf>
    <xf numFmtId="0" fontId="7" fillId="2" borderId="12" xfId="1" quotePrefix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center" vertical="center"/>
    </xf>
    <xf numFmtId="0" fontId="7" fillId="2" borderId="11" xfId="1" applyFont="1" applyFill="1" applyBorder="1"/>
    <xf numFmtId="0" fontId="6" fillId="2" borderId="13" xfId="1" applyFont="1" applyFill="1" applyBorder="1"/>
    <xf numFmtId="0" fontId="7" fillId="2" borderId="13" xfId="1" applyFont="1" applyFill="1" applyBorder="1"/>
    <xf numFmtId="0" fontId="7" fillId="2" borderId="14" xfId="1" applyFont="1" applyFill="1" applyBorder="1"/>
    <xf numFmtId="0" fontId="7" fillId="2" borderId="20" xfId="1" applyFont="1" applyFill="1" applyBorder="1"/>
    <xf numFmtId="0" fontId="7" fillId="2" borderId="21" xfId="1" applyFont="1" applyFill="1" applyBorder="1"/>
    <xf numFmtId="0" fontId="7" fillId="2" borderId="11" xfId="1" quotePrefix="1" applyFont="1" applyFill="1" applyBorder="1" applyAlignment="1">
      <alignment horizontal="left"/>
    </xf>
    <xf numFmtId="0" fontId="7" fillId="2" borderId="15" xfId="1" applyFont="1" applyFill="1" applyBorder="1"/>
    <xf numFmtId="0" fontId="8" fillId="2" borderId="11" xfId="1" quotePrefix="1" applyFont="1" applyFill="1" applyBorder="1" applyAlignment="1">
      <alignment horizontal="left"/>
    </xf>
    <xf numFmtId="0" fontId="8" fillId="2" borderId="11" xfId="1" applyFont="1" applyFill="1" applyBorder="1" applyAlignment="1">
      <alignment horizontal="center"/>
    </xf>
    <xf numFmtId="0" fontId="6" fillId="2" borderId="11" xfId="1" applyFont="1" applyFill="1" applyBorder="1"/>
    <xf numFmtId="2" fontId="6" fillId="2" borderId="13" xfId="1" applyNumberFormat="1" applyFont="1" applyFill="1" applyBorder="1" applyAlignment="1">
      <alignment horizontal="center" vertical="center"/>
    </xf>
    <xf numFmtId="2" fontId="6" fillId="2" borderId="14" xfId="1" applyNumberFormat="1" applyFont="1" applyFill="1" applyBorder="1" applyAlignment="1">
      <alignment horizontal="center" vertical="center"/>
    </xf>
    <xf numFmtId="2" fontId="6" fillId="2" borderId="15" xfId="1" applyNumberFormat="1" applyFont="1" applyFill="1" applyBorder="1" applyAlignment="1">
      <alignment horizontal="center" vertical="center"/>
    </xf>
    <xf numFmtId="2" fontId="7" fillId="2" borderId="13" xfId="1" applyNumberFormat="1" applyFont="1" applyFill="1" applyBorder="1" applyAlignment="1">
      <alignment horizontal="center" vertical="center"/>
    </xf>
    <xf numFmtId="0" fontId="6" fillId="2" borderId="11" xfId="1" quotePrefix="1" applyFont="1" applyFill="1" applyBorder="1" applyAlignment="1">
      <alignment horizontal="left"/>
    </xf>
    <xf numFmtId="2" fontId="6" fillId="2" borderId="13" xfId="1" quotePrefix="1" applyNumberFormat="1" applyFont="1" applyFill="1" applyBorder="1" applyAlignment="1">
      <alignment horizontal="center" vertical="center"/>
    </xf>
    <xf numFmtId="2" fontId="6" fillId="2" borderId="14" xfId="1" quotePrefix="1" applyNumberFormat="1" applyFont="1" applyFill="1" applyBorder="1" applyAlignment="1">
      <alignment horizontal="center" vertical="center"/>
    </xf>
    <xf numFmtId="2" fontId="6" fillId="2" borderId="15" xfId="1" quotePrefix="1" applyNumberFormat="1" applyFont="1" applyFill="1" applyBorder="1" applyAlignment="1">
      <alignment horizontal="center" vertical="center"/>
    </xf>
    <xf numFmtId="164" fontId="6" fillId="2" borderId="14" xfId="1" applyNumberFormat="1" applyFont="1" applyFill="1" applyBorder="1" applyAlignment="1">
      <alignment horizontal="center" vertical="center"/>
    </xf>
    <xf numFmtId="164" fontId="6" fillId="2" borderId="15" xfId="1" applyNumberFormat="1" applyFont="1" applyFill="1" applyBorder="1" applyAlignment="1">
      <alignment horizontal="center" vertical="center"/>
    </xf>
    <xf numFmtId="2" fontId="8" fillId="2" borderId="13" xfId="1" applyNumberFormat="1" applyFont="1" applyFill="1" applyBorder="1" applyAlignment="1">
      <alignment horizontal="center" vertical="center"/>
    </xf>
    <xf numFmtId="165" fontId="6" fillId="2" borderId="13" xfId="1" applyNumberFormat="1" applyFont="1" applyFill="1" applyBorder="1" applyAlignment="1">
      <alignment horizontal="center" vertical="center"/>
    </xf>
    <xf numFmtId="165" fontId="6" fillId="2" borderId="14" xfId="1" applyNumberFormat="1" applyFont="1" applyFill="1" applyBorder="1" applyAlignment="1">
      <alignment horizontal="center" vertical="center"/>
    </xf>
    <xf numFmtId="165" fontId="6" fillId="2" borderId="15" xfId="1" applyNumberFormat="1" applyFont="1" applyFill="1" applyBorder="1" applyAlignment="1">
      <alignment horizontal="center" vertical="center"/>
    </xf>
    <xf numFmtId="2" fontId="7" fillId="2" borderId="14" xfId="1" applyNumberFormat="1" applyFont="1" applyFill="1" applyBorder="1" applyAlignment="1">
      <alignment horizontal="center" vertical="center"/>
    </xf>
    <xf numFmtId="2" fontId="7" fillId="2" borderId="15" xfId="1" applyNumberFormat="1" applyFont="1" applyFill="1" applyBorder="1" applyAlignment="1">
      <alignment horizontal="center" vertical="center"/>
    </xf>
    <xf numFmtId="0" fontId="6" fillId="2" borderId="4" xfId="1" quotePrefix="1" applyFont="1" applyFill="1" applyBorder="1" applyAlignment="1">
      <alignment horizontal="left"/>
    </xf>
    <xf numFmtId="2" fontId="6" fillId="2" borderId="22" xfId="1" applyNumberFormat="1" applyFont="1" applyFill="1" applyBorder="1" applyAlignment="1">
      <alignment horizontal="center" vertical="center"/>
    </xf>
    <xf numFmtId="2" fontId="6" fillId="2" borderId="5" xfId="1" applyNumberFormat="1" applyFont="1" applyFill="1" applyBorder="1" applyAlignment="1">
      <alignment horizontal="center" vertical="center"/>
    </xf>
    <xf numFmtId="2" fontId="6" fillId="2" borderId="0" xfId="1" applyNumberFormat="1" applyFont="1" applyFill="1" applyBorder="1" applyAlignment="1">
      <alignment horizontal="center" vertical="center"/>
    </xf>
    <xf numFmtId="0" fontId="7" fillId="2" borderId="23" xfId="1" applyFont="1" applyFill="1" applyBorder="1" applyAlignment="1">
      <alignment horizontal="left"/>
    </xf>
    <xf numFmtId="2" fontId="6" fillId="2" borderId="24" xfId="1" applyNumberFormat="1" applyFont="1" applyFill="1" applyBorder="1" applyAlignment="1">
      <alignment horizontal="center" vertical="center"/>
    </xf>
    <xf numFmtId="2" fontId="6" fillId="2" borderId="25" xfId="1" applyNumberFormat="1" applyFont="1" applyFill="1" applyBorder="1" applyAlignment="1">
      <alignment horizontal="center" vertical="center"/>
    </xf>
    <xf numFmtId="2" fontId="6" fillId="2" borderId="26" xfId="1" applyNumberFormat="1" applyFont="1" applyFill="1" applyBorder="1" applyAlignment="1">
      <alignment horizontal="center" vertical="center"/>
    </xf>
    <xf numFmtId="0" fontId="9" fillId="2" borderId="0" xfId="2" quotePrefix="1" applyFont="1" applyFill="1" applyAlignment="1">
      <alignment horizontal="left"/>
    </xf>
    <xf numFmtId="0" fontId="9" fillId="2" borderId="0" xfId="2" applyFont="1" applyFill="1" applyAlignment="1">
      <alignment horizontal="justify" vertical="center"/>
    </xf>
    <xf numFmtId="0" fontId="8" fillId="2" borderId="0" xfId="1" applyFont="1" applyFill="1" applyBorder="1"/>
    <xf numFmtId="0" fontId="6" fillId="2" borderId="2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27" xfId="1" applyFont="1" applyFill="1" applyBorder="1" applyAlignment="1">
      <alignment horizontal="center" vertical="center"/>
    </xf>
    <xf numFmtId="0" fontId="7" fillId="2" borderId="17" xfId="1" applyFont="1" applyFill="1" applyBorder="1" applyAlignment="1">
      <alignment horizontal="center" vertical="center"/>
    </xf>
    <xf numFmtId="0" fontId="7" fillId="2" borderId="28" xfId="1" applyFont="1" applyFill="1" applyBorder="1" applyAlignment="1">
      <alignment horizontal="center" vertical="center"/>
    </xf>
    <xf numFmtId="0" fontId="7" fillId="2" borderId="28" xfId="1" applyFont="1" applyFill="1" applyBorder="1" applyAlignment="1">
      <alignment horizontal="left" vertical="center"/>
    </xf>
    <xf numFmtId="0" fontId="7" fillId="2" borderId="19" xfId="1" applyFont="1" applyFill="1" applyBorder="1" applyAlignment="1">
      <alignment horizontal="left" vertical="center"/>
    </xf>
    <xf numFmtId="0" fontId="7" fillId="2" borderId="27" xfId="1" applyFont="1" applyFill="1" applyBorder="1"/>
    <xf numFmtId="2" fontId="6" fillId="2" borderId="27" xfId="1" applyNumberFormat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left"/>
    </xf>
    <xf numFmtId="2" fontId="6" fillId="2" borderId="0" xfId="1" quotePrefix="1" applyNumberFormat="1" applyFont="1" applyFill="1" applyBorder="1" applyAlignment="1">
      <alignment horizontal="center" vertical="center"/>
    </xf>
    <xf numFmtId="2" fontId="6" fillId="2" borderId="27" xfId="1" quotePrefix="1" applyNumberFormat="1" applyFont="1" applyFill="1" applyBorder="1" applyAlignment="1">
      <alignment horizontal="center" vertical="center"/>
    </xf>
    <xf numFmtId="2" fontId="7" fillId="2" borderId="27" xfId="1" applyNumberFormat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164" fontId="6" fillId="2" borderId="27" xfId="1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165" fontId="6" fillId="2" borderId="27" xfId="1" applyNumberFormat="1" applyFont="1" applyFill="1" applyBorder="1" applyAlignment="1">
      <alignment horizontal="center" vertical="center"/>
    </xf>
    <xf numFmtId="2" fontId="6" fillId="2" borderId="29" xfId="1" applyNumberFormat="1" applyFont="1" applyFill="1" applyBorder="1" applyAlignment="1">
      <alignment horizontal="center" vertical="center"/>
    </xf>
    <xf numFmtId="2" fontId="6" fillId="2" borderId="30" xfId="1" applyNumberFormat="1" applyFont="1" applyFill="1" applyBorder="1" applyAlignment="1">
      <alignment horizontal="center" vertical="center"/>
    </xf>
    <xf numFmtId="2" fontId="6" fillId="2" borderId="31" xfId="1" applyNumberFormat="1" applyFont="1" applyFill="1" applyBorder="1" applyAlignment="1">
      <alignment horizontal="center" vertical="center"/>
    </xf>
    <xf numFmtId="2" fontId="6" fillId="2" borderId="32" xfId="1" applyNumberFormat="1" applyFont="1" applyFill="1" applyBorder="1" applyAlignment="1">
      <alignment horizontal="center" vertical="center"/>
    </xf>
    <xf numFmtId="0" fontId="8" fillId="2" borderId="0" xfId="2" quotePrefix="1" applyFont="1" applyFill="1" applyAlignment="1">
      <alignment horizontal="left"/>
    </xf>
    <xf numFmtId="0" fontId="8" fillId="2" borderId="0" xfId="2" applyFont="1" applyFill="1" applyAlignment="1">
      <alignment horizontal="left"/>
    </xf>
    <xf numFmtId="0" fontId="6" fillId="2" borderId="20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left" vertical="center"/>
    </xf>
    <xf numFmtId="0" fontId="7" fillId="2" borderId="33" xfId="1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/>
    </xf>
    <xf numFmtId="2" fontId="7" fillId="2" borderId="5" xfId="1" applyNumberFormat="1" applyFont="1" applyFill="1" applyBorder="1" applyAlignment="1">
      <alignment horizontal="center" vertical="center"/>
    </xf>
    <xf numFmtId="2" fontId="7" fillId="2" borderId="14" xfId="1" quotePrefix="1" applyNumberFormat="1" applyFont="1" applyFill="1" applyBorder="1" applyAlignment="1">
      <alignment horizontal="center" vertical="center"/>
    </xf>
    <xf numFmtId="2" fontId="7" fillId="2" borderId="5" xfId="1" quotePrefix="1" applyNumberFormat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left"/>
    </xf>
    <xf numFmtId="2" fontId="7" fillId="2" borderId="0" xfId="1" applyNumberFormat="1" applyFont="1" applyFill="1" applyBorder="1" applyAlignment="1">
      <alignment horizontal="center" vertical="center"/>
    </xf>
    <xf numFmtId="164" fontId="6" fillId="2" borderId="5" xfId="1" applyNumberFormat="1" applyFont="1" applyFill="1" applyBorder="1" applyAlignment="1">
      <alignment horizontal="center" vertical="center"/>
    </xf>
    <xf numFmtId="2" fontId="6" fillId="2" borderId="5" xfId="1" quotePrefix="1" applyNumberFormat="1" applyFont="1" applyFill="1" applyBorder="1" applyAlignment="1">
      <alignment horizontal="center" vertical="center"/>
    </xf>
    <xf numFmtId="165" fontId="6" fillId="2" borderId="5" xfId="1" applyNumberFormat="1" applyFont="1" applyFill="1" applyBorder="1" applyAlignment="1">
      <alignment horizontal="center" vertical="center"/>
    </xf>
    <xf numFmtId="0" fontId="8" fillId="2" borderId="0" xfId="2" applyFont="1" applyFill="1" applyAlignment="1">
      <alignment horizontal="left"/>
    </xf>
  </cellXfs>
  <cellStyles count="3">
    <cellStyle name="Normal" xfId="0" builtinId="0"/>
    <cellStyle name="Normal_EVOLBULL" xfId="2"/>
    <cellStyle name="Normal_EVOLTX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3"/>
  <sheetViews>
    <sheetView tabSelected="1" workbookViewId="0">
      <selection activeCell="S13" sqref="S13"/>
    </sheetView>
  </sheetViews>
  <sheetFormatPr baseColWidth="10" defaultRowHeight="15" x14ac:dyDescent="0.25"/>
  <cols>
    <col min="1" max="1" width="11.42578125" style="2"/>
    <col min="2" max="2" width="55.85546875" style="2" customWidth="1"/>
    <col min="3" max="3" width="11.28515625" style="2" customWidth="1"/>
    <col min="4" max="4" width="10.140625" style="2" customWidth="1"/>
    <col min="5" max="5" width="15" style="2" customWidth="1"/>
    <col min="6" max="6" width="11.28515625" style="2" customWidth="1"/>
    <col min="7" max="7" width="13.42578125" style="2" customWidth="1"/>
    <col min="8" max="11" width="10.140625" style="2" customWidth="1"/>
    <col min="12" max="12" width="10.7109375" style="2" customWidth="1"/>
    <col min="13" max="13" width="17" style="2" bestFit="1" customWidth="1"/>
    <col min="14" max="15" width="10.7109375" style="2" customWidth="1"/>
    <col min="16" max="17" width="11.28515625" style="2" customWidth="1"/>
    <col min="18" max="18" width="1.5703125" style="2" customWidth="1"/>
    <col min="19" max="16384" width="11.42578125" style="2"/>
  </cols>
  <sheetData>
    <row r="1" spans="1:18" ht="15.75" thickBot="1" x14ac:dyDescent="0.3">
      <c r="A1" s="1" t="s">
        <v>158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.75" thickTop="1" x14ac:dyDescent="0.25">
      <c r="A2" s="1"/>
      <c r="B2" s="3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"/>
      <c r="R2" s="6"/>
    </row>
    <row r="3" spans="1:18" x14ac:dyDescent="0.25">
      <c r="A3" s="1"/>
      <c r="B3" s="7" t="s">
        <v>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  <c r="R3" s="10"/>
    </row>
    <row r="4" spans="1:18" x14ac:dyDescent="0.25">
      <c r="A4" s="1"/>
      <c r="B4" s="11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9"/>
      <c r="R4" s="10"/>
    </row>
    <row r="5" spans="1:18" x14ac:dyDescent="0.25">
      <c r="A5" s="1"/>
      <c r="B5" s="12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4"/>
      <c r="R5" s="10"/>
    </row>
    <row r="6" spans="1:18" ht="15.75" thickBot="1" x14ac:dyDescent="0.3">
      <c r="A6" s="1"/>
      <c r="B6" s="15"/>
      <c r="C6" s="16"/>
      <c r="D6" s="16"/>
      <c r="E6" s="16"/>
      <c r="F6" s="16"/>
      <c r="G6" s="16"/>
      <c r="H6" s="17"/>
      <c r="I6" s="16"/>
      <c r="J6" s="16"/>
      <c r="K6" s="16"/>
      <c r="L6" s="16"/>
      <c r="M6" s="18" t="s">
        <v>2</v>
      </c>
      <c r="N6" s="17"/>
      <c r="O6" s="17"/>
      <c r="P6" s="17"/>
      <c r="Q6" s="19"/>
      <c r="R6" s="10"/>
    </row>
    <row r="7" spans="1:18" ht="15.75" thickTop="1" x14ac:dyDescent="0.25">
      <c r="A7" s="1"/>
      <c r="B7" s="20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3"/>
      <c r="P7" s="23"/>
      <c r="Q7" s="24"/>
      <c r="R7" s="6"/>
    </row>
    <row r="8" spans="1:18" ht="15.75" thickBot="1" x14ac:dyDescent="0.3">
      <c r="A8" s="1"/>
      <c r="B8" s="25" t="s">
        <v>3</v>
      </c>
      <c r="C8" s="26">
        <v>1994</v>
      </c>
      <c r="D8" s="26">
        <v>1995</v>
      </c>
      <c r="E8" s="27" t="s">
        <v>4</v>
      </c>
      <c r="F8" s="27" t="s">
        <v>5</v>
      </c>
      <c r="G8" s="27" t="s">
        <v>6</v>
      </c>
      <c r="H8" s="27" t="s">
        <v>7</v>
      </c>
      <c r="I8" s="27" t="s">
        <v>8</v>
      </c>
      <c r="J8" s="27" t="s">
        <v>9</v>
      </c>
      <c r="K8" s="27" t="s">
        <v>10</v>
      </c>
      <c r="L8" s="27" t="s">
        <v>11</v>
      </c>
      <c r="M8" s="27" t="s">
        <v>12</v>
      </c>
      <c r="N8" s="27" t="s">
        <v>13</v>
      </c>
      <c r="O8" s="28" t="s">
        <v>14</v>
      </c>
      <c r="P8" s="28" t="s">
        <v>15</v>
      </c>
      <c r="Q8" s="29" t="s">
        <v>16</v>
      </c>
      <c r="R8" s="6"/>
    </row>
    <row r="9" spans="1:18" ht="15.75" thickBot="1" x14ac:dyDescent="0.3">
      <c r="A9" s="1"/>
      <c r="B9" s="30"/>
      <c r="C9" s="31" t="s">
        <v>17</v>
      </c>
      <c r="D9" s="32"/>
      <c r="E9" s="26" t="s">
        <v>18</v>
      </c>
      <c r="F9" s="26" t="s">
        <v>19</v>
      </c>
      <c r="G9" s="26" t="s">
        <v>20</v>
      </c>
      <c r="H9" s="26" t="s">
        <v>21</v>
      </c>
      <c r="I9" s="26" t="s">
        <v>22</v>
      </c>
      <c r="J9" s="26" t="s">
        <v>9</v>
      </c>
      <c r="K9" s="26" t="s">
        <v>23</v>
      </c>
      <c r="L9" s="26" t="s">
        <v>24</v>
      </c>
      <c r="M9" s="26" t="s">
        <v>25</v>
      </c>
      <c r="N9" s="33" t="s">
        <v>26</v>
      </c>
      <c r="O9" s="34" t="s">
        <v>27</v>
      </c>
      <c r="P9" s="34" t="s">
        <v>28</v>
      </c>
      <c r="Q9" s="35" t="s">
        <v>29</v>
      </c>
      <c r="R9" s="6"/>
    </row>
    <row r="10" spans="1:18" x14ac:dyDescent="0.25">
      <c r="A10" s="1"/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8"/>
      <c r="O10" s="39"/>
      <c r="P10" s="40"/>
      <c r="Q10" s="41"/>
      <c r="R10" s="6"/>
    </row>
    <row r="11" spans="1:18" x14ac:dyDescent="0.25">
      <c r="A11" s="1"/>
      <c r="B11" s="42" t="s">
        <v>30</v>
      </c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8"/>
      <c r="O11" s="39"/>
      <c r="P11" s="39"/>
      <c r="Q11" s="43"/>
      <c r="R11" s="6"/>
    </row>
    <row r="12" spans="1:18" x14ac:dyDescent="0.25">
      <c r="A12" s="1"/>
      <c r="B12" s="44" t="s">
        <v>31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8"/>
      <c r="O12" s="39"/>
      <c r="P12" s="39"/>
      <c r="Q12" s="43"/>
      <c r="R12" s="6"/>
    </row>
    <row r="13" spans="1:18" x14ac:dyDescent="0.25">
      <c r="A13" s="1"/>
      <c r="B13" s="45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8"/>
      <c r="O13" s="39"/>
      <c r="P13" s="39"/>
      <c r="Q13" s="43"/>
      <c r="R13" s="6"/>
    </row>
    <row r="14" spans="1:18" x14ac:dyDescent="0.25">
      <c r="A14" s="1"/>
      <c r="B14" s="46" t="s">
        <v>32</v>
      </c>
      <c r="C14" s="47">
        <v>7.75</v>
      </c>
      <c r="D14" s="47">
        <v>8</v>
      </c>
      <c r="E14" s="47">
        <v>8</v>
      </c>
      <c r="F14" s="47">
        <v>8</v>
      </c>
      <c r="G14" s="47">
        <v>8</v>
      </c>
      <c r="H14" s="47">
        <v>8</v>
      </c>
      <c r="I14" s="47">
        <v>8</v>
      </c>
      <c r="J14" s="47">
        <v>8</v>
      </c>
      <c r="K14" s="47">
        <v>8</v>
      </c>
      <c r="L14" s="47">
        <v>8</v>
      </c>
      <c r="M14" s="47">
        <v>8</v>
      </c>
      <c r="N14" s="47">
        <v>7.75</v>
      </c>
      <c r="O14" s="48">
        <v>7.5</v>
      </c>
      <c r="P14" s="48">
        <v>7</v>
      </c>
      <c r="Q14" s="49">
        <v>7.6</v>
      </c>
      <c r="R14" s="6"/>
    </row>
    <row r="15" spans="1:18" x14ac:dyDescent="0.25">
      <c r="A15" s="1"/>
      <c r="B15" s="46" t="s">
        <v>33</v>
      </c>
      <c r="C15" s="47">
        <v>10.5</v>
      </c>
      <c r="D15" s="47">
        <v>10.5</v>
      </c>
      <c r="E15" s="47">
        <v>10.5</v>
      </c>
      <c r="F15" s="47">
        <v>10.5</v>
      </c>
      <c r="G15" s="47">
        <v>10.5</v>
      </c>
      <c r="H15" s="47">
        <v>10.5</v>
      </c>
      <c r="I15" s="47">
        <v>10.5</v>
      </c>
      <c r="J15" s="47">
        <v>10.5</v>
      </c>
      <c r="K15" s="47">
        <v>10.5</v>
      </c>
      <c r="L15" s="47">
        <v>10.5</v>
      </c>
      <c r="M15" s="47">
        <v>10.5</v>
      </c>
      <c r="N15" s="47">
        <v>10.25</v>
      </c>
      <c r="O15" s="48">
        <v>10.25</v>
      </c>
      <c r="P15" s="48">
        <v>10.5</v>
      </c>
      <c r="Q15" s="49">
        <v>10.5</v>
      </c>
      <c r="R15" s="6"/>
    </row>
    <row r="16" spans="1:18" x14ac:dyDescent="0.25">
      <c r="A16" s="1"/>
      <c r="B16" s="46" t="s">
        <v>34</v>
      </c>
      <c r="C16" s="47">
        <v>4</v>
      </c>
      <c r="D16" s="47">
        <v>4.5</v>
      </c>
      <c r="E16" s="47">
        <v>4.5</v>
      </c>
      <c r="F16" s="47">
        <v>4.5</v>
      </c>
      <c r="G16" s="47">
        <v>4.5</v>
      </c>
      <c r="H16" s="47">
        <v>4</v>
      </c>
      <c r="I16" s="47">
        <v>3.9</v>
      </c>
      <c r="J16" s="47">
        <v>3.9</v>
      </c>
      <c r="K16" s="47">
        <v>3.6</v>
      </c>
      <c r="L16" s="47">
        <v>3.3</v>
      </c>
      <c r="M16" s="47">
        <v>3</v>
      </c>
      <c r="N16" s="47">
        <v>3</v>
      </c>
      <c r="O16" s="48">
        <v>3</v>
      </c>
      <c r="P16" s="48">
        <v>2.75</v>
      </c>
      <c r="Q16" s="49">
        <v>3.15</v>
      </c>
      <c r="R16" s="6"/>
    </row>
    <row r="17" spans="1:18" x14ac:dyDescent="0.25">
      <c r="A17" s="1"/>
      <c r="B17" s="36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8"/>
      <c r="P17" s="48"/>
      <c r="Q17" s="49"/>
      <c r="R17" s="6"/>
    </row>
    <row r="18" spans="1:18" x14ac:dyDescent="0.25">
      <c r="A18" s="1"/>
      <c r="B18" s="42" t="s">
        <v>35</v>
      </c>
      <c r="C18" s="47"/>
      <c r="D18" s="50"/>
      <c r="E18" s="50"/>
      <c r="F18" s="47"/>
      <c r="G18" s="47"/>
      <c r="H18" s="47"/>
      <c r="I18" s="47"/>
      <c r="J18" s="47"/>
      <c r="K18" s="47"/>
      <c r="L18" s="47"/>
      <c r="M18" s="47"/>
      <c r="N18" s="47"/>
      <c r="O18" s="48"/>
      <c r="P18" s="48"/>
      <c r="Q18" s="49"/>
      <c r="R18" s="6"/>
    </row>
    <row r="19" spans="1:18" x14ac:dyDescent="0.25">
      <c r="A19" s="1"/>
      <c r="B19" s="42" t="s">
        <v>36</v>
      </c>
      <c r="C19" s="47"/>
      <c r="D19" s="50"/>
      <c r="E19" s="50"/>
      <c r="F19" s="47"/>
      <c r="G19" s="47"/>
      <c r="H19" s="47"/>
      <c r="I19" s="47"/>
      <c r="J19" s="47"/>
      <c r="K19" s="47"/>
      <c r="L19" s="47"/>
      <c r="M19" s="47"/>
      <c r="N19" s="47"/>
      <c r="O19" s="48"/>
      <c r="P19" s="48"/>
      <c r="Q19" s="49"/>
      <c r="R19" s="6"/>
    </row>
    <row r="20" spans="1:18" x14ac:dyDescent="0.25">
      <c r="A20" s="1"/>
      <c r="B20" s="44" t="s">
        <v>37</v>
      </c>
      <c r="C20" s="47"/>
      <c r="D20" s="50"/>
      <c r="E20" s="50"/>
      <c r="F20" s="47"/>
      <c r="G20" s="47"/>
      <c r="H20" s="47"/>
      <c r="I20" s="47"/>
      <c r="J20" s="47"/>
      <c r="K20" s="47"/>
      <c r="L20" s="47"/>
      <c r="M20" s="47"/>
      <c r="N20" s="47"/>
      <c r="O20" s="48"/>
      <c r="P20" s="48"/>
      <c r="Q20" s="49"/>
      <c r="R20" s="6"/>
    </row>
    <row r="21" spans="1:18" x14ac:dyDescent="0.25">
      <c r="A21" s="1"/>
      <c r="B21" s="46" t="s">
        <v>38</v>
      </c>
      <c r="C21" s="47">
        <v>7.75</v>
      </c>
      <c r="D21" s="47">
        <v>8.6</v>
      </c>
      <c r="E21" s="47">
        <v>8.6</v>
      </c>
      <c r="F21" s="47">
        <v>8.6</v>
      </c>
      <c r="G21" s="47">
        <v>8.6</v>
      </c>
      <c r="H21" s="47">
        <v>8.1999999999999993</v>
      </c>
      <c r="I21" s="47">
        <v>8</v>
      </c>
      <c r="J21" s="47">
        <v>8</v>
      </c>
      <c r="K21" s="47">
        <v>8</v>
      </c>
      <c r="L21" s="47">
        <v>8</v>
      </c>
      <c r="M21" s="47">
        <v>7.75</v>
      </c>
      <c r="N21" s="47">
        <v>7.75</v>
      </c>
      <c r="O21" s="48">
        <v>7.5</v>
      </c>
      <c r="P21" s="48">
        <v>7</v>
      </c>
      <c r="Q21" s="49">
        <v>7.6</v>
      </c>
      <c r="R21" s="6"/>
    </row>
    <row r="22" spans="1:18" x14ac:dyDescent="0.25">
      <c r="A22" s="1"/>
      <c r="B22" s="46" t="s">
        <v>39</v>
      </c>
      <c r="C22" s="47">
        <v>9.25</v>
      </c>
      <c r="D22" s="47">
        <v>10.75</v>
      </c>
      <c r="E22" s="47">
        <v>10.75</v>
      </c>
      <c r="F22" s="47">
        <v>10.75</v>
      </c>
      <c r="G22" s="47">
        <v>10.75</v>
      </c>
      <c r="H22" s="47">
        <v>10.199999999999999</v>
      </c>
      <c r="I22" s="47">
        <v>10</v>
      </c>
      <c r="J22" s="47">
        <v>10</v>
      </c>
      <c r="K22" s="47">
        <v>10</v>
      </c>
      <c r="L22" s="47">
        <v>10</v>
      </c>
      <c r="M22" s="47">
        <v>9.75</v>
      </c>
      <c r="N22" s="47">
        <v>9.75</v>
      </c>
      <c r="O22" s="48">
        <v>9.5</v>
      </c>
      <c r="P22" s="48">
        <v>9</v>
      </c>
      <c r="Q22" s="49">
        <v>9.6</v>
      </c>
      <c r="R22" s="6"/>
    </row>
    <row r="23" spans="1:18" x14ac:dyDescent="0.25">
      <c r="A23" s="1"/>
      <c r="B23" s="51" t="s">
        <v>40</v>
      </c>
      <c r="C23" s="47" t="s">
        <v>41</v>
      </c>
      <c r="D23" s="47" t="s">
        <v>41</v>
      </c>
      <c r="E23" s="47" t="s">
        <v>42</v>
      </c>
      <c r="F23" s="47" t="s">
        <v>42</v>
      </c>
      <c r="G23" s="47" t="s">
        <v>42</v>
      </c>
      <c r="H23" s="52" t="s">
        <v>43</v>
      </c>
      <c r="I23" s="52" t="s">
        <v>44</v>
      </c>
      <c r="J23" s="52" t="s">
        <v>44</v>
      </c>
      <c r="K23" s="52" t="s">
        <v>44</v>
      </c>
      <c r="L23" s="52" t="s">
        <v>44</v>
      </c>
      <c r="M23" s="52" t="s">
        <v>45</v>
      </c>
      <c r="N23" s="52" t="s">
        <v>45</v>
      </c>
      <c r="O23" s="53" t="s">
        <v>46</v>
      </c>
      <c r="P23" s="53" t="s">
        <v>47</v>
      </c>
      <c r="Q23" s="54" t="s">
        <v>48</v>
      </c>
      <c r="R23" s="6"/>
    </row>
    <row r="24" spans="1:18" x14ac:dyDescent="0.25">
      <c r="A24" s="1"/>
      <c r="B24" s="51" t="s">
        <v>49</v>
      </c>
      <c r="C24" s="47" t="s">
        <v>41</v>
      </c>
      <c r="D24" s="47" t="s">
        <v>41</v>
      </c>
      <c r="E24" s="47" t="s">
        <v>41</v>
      </c>
      <c r="F24" s="47" t="s">
        <v>41</v>
      </c>
      <c r="G24" s="47" t="s">
        <v>41</v>
      </c>
      <c r="H24" s="47" t="s">
        <v>41</v>
      </c>
      <c r="I24" s="47" t="s">
        <v>41</v>
      </c>
      <c r="J24" s="47" t="s">
        <v>41</v>
      </c>
      <c r="K24" s="47" t="s">
        <v>41</v>
      </c>
      <c r="L24" s="47">
        <v>8</v>
      </c>
      <c r="M24" s="47">
        <v>7.75</v>
      </c>
      <c r="N24" s="47">
        <v>7.75</v>
      </c>
      <c r="O24" s="48">
        <v>7.5</v>
      </c>
      <c r="P24" s="48">
        <v>7</v>
      </c>
      <c r="Q24" s="49">
        <v>7.6</v>
      </c>
      <c r="R24" s="6"/>
    </row>
    <row r="25" spans="1:18" x14ac:dyDescent="0.25">
      <c r="A25" s="1"/>
      <c r="B25" s="46" t="s">
        <v>50</v>
      </c>
      <c r="C25" s="47">
        <v>15</v>
      </c>
      <c r="D25" s="47">
        <v>15</v>
      </c>
      <c r="E25" s="47">
        <v>15</v>
      </c>
      <c r="F25" s="47">
        <v>15</v>
      </c>
      <c r="G25" s="47">
        <v>15</v>
      </c>
      <c r="H25" s="47">
        <v>15</v>
      </c>
      <c r="I25" s="47">
        <v>15</v>
      </c>
      <c r="J25" s="47">
        <v>15</v>
      </c>
      <c r="K25" s="47">
        <v>15</v>
      </c>
      <c r="L25" s="47">
        <v>15</v>
      </c>
      <c r="M25" s="47">
        <v>15</v>
      </c>
      <c r="N25" s="47">
        <v>15</v>
      </c>
      <c r="O25" s="48">
        <v>15</v>
      </c>
      <c r="P25" s="48">
        <v>15</v>
      </c>
      <c r="Q25" s="49">
        <v>15</v>
      </c>
      <c r="R25" s="6"/>
    </row>
    <row r="26" spans="1:18" x14ac:dyDescent="0.25">
      <c r="A26" s="1"/>
      <c r="B26" s="36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8"/>
      <c r="P26" s="48"/>
      <c r="Q26" s="49"/>
      <c r="R26" s="6"/>
    </row>
    <row r="27" spans="1:18" x14ac:dyDescent="0.25">
      <c r="A27" s="1"/>
      <c r="B27" s="44" t="s">
        <v>51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8"/>
      <c r="P27" s="48"/>
      <c r="Q27" s="49"/>
      <c r="R27" s="6"/>
    </row>
    <row r="28" spans="1:18" x14ac:dyDescent="0.25">
      <c r="A28" s="1"/>
      <c r="B28" s="51" t="s">
        <v>52</v>
      </c>
      <c r="C28" s="47">
        <v>7.75</v>
      </c>
      <c r="D28" s="47">
        <v>8.6</v>
      </c>
      <c r="E28" s="47">
        <v>8.6</v>
      </c>
      <c r="F28" s="47">
        <v>8.6</v>
      </c>
      <c r="G28" s="47">
        <v>8.6</v>
      </c>
      <c r="H28" s="47">
        <v>8.1999999999999993</v>
      </c>
      <c r="I28" s="47">
        <v>8</v>
      </c>
      <c r="J28" s="47">
        <v>8</v>
      </c>
      <c r="K28" s="47">
        <v>8</v>
      </c>
      <c r="L28" s="47">
        <v>8</v>
      </c>
      <c r="M28" s="47">
        <v>7.75</v>
      </c>
      <c r="N28" s="47">
        <v>7.75</v>
      </c>
      <c r="O28" s="55">
        <v>7.5</v>
      </c>
      <c r="P28" s="55">
        <v>7.4375</v>
      </c>
      <c r="Q28" s="56">
        <v>7.1875</v>
      </c>
      <c r="R28" s="16"/>
    </row>
    <row r="29" spans="1:18" x14ac:dyDescent="0.25">
      <c r="A29" s="1"/>
      <c r="B29" s="51" t="s">
        <v>53</v>
      </c>
      <c r="C29" s="47" t="s">
        <v>54</v>
      </c>
      <c r="D29" s="47" t="s">
        <v>54</v>
      </c>
      <c r="E29" s="47" t="s">
        <v>54</v>
      </c>
      <c r="F29" s="47" t="s">
        <v>54</v>
      </c>
      <c r="G29" s="47" t="s">
        <v>54</v>
      </c>
      <c r="H29" s="47" t="s">
        <v>54</v>
      </c>
      <c r="I29" s="47" t="s">
        <v>54</v>
      </c>
      <c r="J29" s="47" t="s">
        <v>54</v>
      </c>
      <c r="K29" s="47" t="s">
        <v>54</v>
      </c>
      <c r="L29" s="47" t="s">
        <v>55</v>
      </c>
      <c r="M29" s="47" t="s">
        <v>55</v>
      </c>
      <c r="N29" s="47" t="s">
        <v>55</v>
      </c>
      <c r="O29" s="53" t="s">
        <v>56</v>
      </c>
      <c r="P29" s="53" t="s">
        <v>57</v>
      </c>
      <c r="Q29" s="54" t="s">
        <v>57</v>
      </c>
      <c r="R29" s="6"/>
    </row>
    <row r="30" spans="1:18" x14ac:dyDescent="0.25">
      <c r="A30" s="1"/>
      <c r="B30" s="36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8"/>
      <c r="P30" s="48"/>
      <c r="Q30" s="49"/>
      <c r="R30" s="6"/>
    </row>
    <row r="31" spans="1:18" x14ac:dyDescent="0.25">
      <c r="A31" s="1"/>
      <c r="B31" s="42" t="s">
        <v>58</v>
      </c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8"/>
      <c r="P31" s="48"/>
      <c r="Q31" s="49"/>
      <c r="R31" s="6"/>
    </row>
    <row r="32" spans="1:18" x14ac:dyDescent="0.25">
      <c r="A32" s="1"/>
      <c r="B32" s="44" t="s">
        <v>59</v>
      </c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8"/>
      <c r="P32" s="48"/>
      <c r="Q32" s="49"/>
      <c r="R32" s="6"/>
    </row>
    <row r="33" spans="1:18" x14ac:dyDescent="0.25">
      <c r="A33" s="1"/>
      <c r="B33" s="42"/>
      <c r="C33" s="47"/>
      <c r="D33" s="47"/>
      <c r="E33" s="47"/>
      <c r="F33" s="57"/>
      <c r="G33" s="50"/>
      <c r="H33" s="50"/>
      <c r="I33" s="50"/>
      <c r="J33" s="50"/>
      <c r="K33" s="47"/>
      <c r="L33" s="47"/>
      <c r="M33" s="47"/>
      <c r="N33" s="47"/>
      <c r="O33" s="48"/>
      <c r="P33" s="48"/>
      <c r="Q33" s="49"/>
      <c r="R33" s="6"/>
    </row>
    <row r="34" spans="1:18" x14ac:dyDescent="0.25">
      <c r="A34" s="1"/>
      <c r="B34" s="51" t="s">
        <v>60</v>
      </c>
      <c r="C34" s="47" t="s">
        <v>41</v>
      </c>
      <c r="D34" s="47" t="s">
        <v>41</v>
      </c>
      <c r="E34" s="47" t="s">
        <v>41</v>
      </c>
      <c r="F34" s="58">
        <v>4.5</v>
      </c>
      <c r="G34" s="58">
        <v>4.5</v>
      </c>
      <c r="H34" s="58">
        <v>4</v>
      </c>
      <c r="I34" s="58">
        <v>3.9</v>
      </c>
      <c r="J34" s="58">
        <v>3.6</v>
      </c>
      <c r="K34" s="58">
        <v>3.6</v>
      </c>
      <c r="L34" s="58">
        <v>3.3</v>
      </c>
      <c r="M34" s="58">
        <v>3</v>
      </c>
      <c r="N34" s="58">
        <v>3</v>
      </c>
      <c r="O34" s="59">
        <v>3</v>
      </c>
      <c r="P34" s="59">
        <v>2.75</v>
      </c>
      <c r="Q34" s="60">
        <v>3.15</v>
      </c>
      <c r="R34" s="6"/>
    </row>
    <row r="35" spans="1:18" x14ac:dyDescent="0.25">
      <c r="A35" s="1"/>
      <c r="B35" s="51" t="s">
        <v>61</v>
      </c>
      <c r="C35" s="47" t="s">
        <v>41</v>
      </c>
      <c r="D35" s="47" t="s">
        <v>41</v>
      </c>
      <c r="E35" s="47" t="s">
        <v>41</v>
      </c>
      <c r="F35" s="58">
        <v>4.75</v>
      </c>
      <c r="G35" s="58">
        <v>4.5625</v>
      </c>
      <c r="H35" s="58">
        <f>4+0.0625</f>
        <v>4.0625</v>
      </c>
      <c r="I35" s="58">
        <f>3.9+0.0625</f>
        <v>3.9624999999999999</v>
      </c>
      <c r="J35" s="58">
        <f>3.6+0.0625</f>
        <v>3.6625000000000001</v>
      </c>
      <c r="K35" s="58">
        <f>3.6+1/16</f>
        <v>3.6625000000000001</v>
      </c>
      <c r="L35" s="58">
        <f>3.3+0.0625</f>
        <v>3.3624999999999998</v>
      </c>
      <c r="M35" s="58">
        <f>3+0.0625</f>
        <v>3.0625</v>
      </c>
      <c r="N35" s="58">
        <f>3+0.0625</f>
        <v>3.0625</v>
      </c>
      <c r="O35" s="59">
        <f>3+0.0625</f>
        <v>3.0625</v>
      </c>
      <c r="P35" s="59">
        <f>2.75+1/16</f>
        <v>2.8125</v>
      </c>
      <c r="Q35" s="60">
        <v>3.2124999999999999</v>
      </c>
      <c r="R35" s="6"/>
    </row>
    <row r="36" spans="1:18" x14ac:dyDescent="0.25">
      <c r="A36" s="1"/>
      <c r="B36" s="51" t="s">
        <v>62</v>
      </c>
      <c r="C36" s="47" t="s">
        <v>41</v>
      </c>
      <c r="D36" s="47" t="s">
        <v>41</v>
      </c>
      <c r="E36" s="47" t="s">
        <v>41</v>
      </c>
      <c r="F36" s="58" t="s">
        <v>41</v>
      </c>
      <c r="G36" s="58">
        <v>4.625</v>
      </c>
      <c r="H36" s="58">
        <f>4+0.125</f>
        <v>4.125</v>
      </c>
      <c r="I36" s="58">
        <f>3.9+0.125</f>
        <v>4.0250000000000004</v>
      </c>
      <c r="J36" s="58">
        <f>3.6+0.125</f>
        <v>3.7250000000000001</v>
      </c>
      <c r="K36" s="58">
        <f>3.6+1/8</f>
        <v>3.7250000000000001</v>
      </c>
      <c r="L36" s="58">
        <f>3.3+0.125</f>
        <v>3.4249999999999998</v>
      </c>
      <c r="M36" s="58">
        <f>3+0.125</f>
        <v>3.125</v>
      </c>
      <c r="N36" s="58">
        <f>3+0.125</f>
        <v>3.125</v>
      </c>
      <c r="O36" s="59">
        <f>3+0.125</f>
        <v>3.125</v>
      </c>
      <c r="P36" s="59">
        <f>2.75+1/8</f>
        <v>2.875</v>
      </c>
      <c r="Q36" s="60">
        <v>3.2749999999999999</v>
      </c>
      <c r="R36" s="6"/>
    </row>
    <row r="37" spans="1:18" x14ac:dyDescent="0.25">
      <c r="A37" s="1"/>
      <c r="B37" s="42"/>
      <c r="C37" s="47"/>
      <c r="D37" s="47"/>
      <c r="E37" s="47"/>
      <c r="F37" s="58"/>
      <c r="G37" s="58"/>
      <c r="H37" s="58"/>
      <c r="I37" s="58"/>
      <c r="J37" s="58"/>
      <c r="K37" s="58"/>
      <c r="L37" s="58"/>
      <c r="M37" s="58"/>
      <c r="N37" s="58"/>
      <c r="O37" s="59"/>
      <c r="P37" s="59"/>
      <c r="Q37" s="60"/>
      <c r="R37" s="6"/>
    </row>
    <row r="38" spans="1:18" x14ac:dyDescent="0.25">
      <c r="A38" s="1"/>
      <c r="B38" s="42" t="s">
        <v>63</v>
      </c>
      <c r="C38" s="47">
        <v>4</v>
      </c>
      <c r="D38" s="47">
        <v>4.5</v>
      </c>
      <c r="E38" s="47">
        <v>4.5</v>
      </c>
      <c r="F38" s="47">
        <v>4.5</v>
      </c>
      <c r="G38" s="47">
        <v>4.5</v>
      </c>
      <c r="H38" s="47">
        <v>4</v>
      </c>
      <c r="I38" s="47">
        <v>3.9</v>
      </c>
      <c r="J38" s="47">
        <v>3.9</v>
      </c>
      <c r="K38" s="47">
        <v>3.6</v>
      </c>
      <c r="L38" s="47">
        <v>3.3</v>
      </c>
      <c r="M38" s="47">
        <v>3</v>
      </c>
      <c r="N38" s="47">
        <v>3</v>
      </c>
      <c r="O38" s="48">
        <v>3</v>
      </c>
      <c r="P38" s="48">
        <v>2.75</v>
      </c>
      <c r="Q38" s="49">
        <v>3.15</v>
      </c>
      <c r="R38" s="6"/>
    </row>
    <row r="39" spans="1:18" x14ac:dyDescent="0.25">
      <c r="A39" s="1"/>
      <c r="B39" s="42"/>
      <c r="C39" s="47"/>
      <c r="D39" s="47"/>
      <c r="E39" s="47"/>
      <c r="F39" s="57"/>
      <c r="G39" s="50"/>
      <c r="H39" s="50"/>
      <c r="I39" s="50"/>
      <c r="J39" s="50"/>
      <c r="K39" s="47"/>
      <c r="L39" s="47"/>
      <c r="M39" s="47"/>
      <c r="N39" s="47"/>
      <c r="O39" s="61"/>
      <c r="P39" s="61"/>
      <c r="Q39" s="62"/>
      <c r="R39" s="6"/>
    </row>
    <row r="40" spans="1:18" x14ac:dyDescent="0.25">
      <c r="A40" s="1"/>
      <c r="B40" s="36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61"/>
      <c r="P40" s="61"/>
      <c r="Q40" s="62"/>
      <c r="R40" s="6"/>
    </row>
    <row r="41" spans="1:18" x14ac:dyDescent="0.25">
      <c r="A41" s="1"/>
      <c r="B41" s="42" t="s">
        <v>64</v>
      </c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61"/>
      <c r="P41" s="61"/>
      <c r="Q41" s="62"/>
      <c r="R41" s="6"/>
    </row>
    <row r="42" spans="1:18" x14ac:dyDescent="0.25">
      <c r="A42" s="1"/>
      <c r="B42" s="44" t="s">
        <v>65</v>
      </c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61"/>
      <c r="P42" s="61"/>
      <c r="Q42" s="62"/>
      <c r="R42" s="6"/>
    </row>
    <row r="43" spans="1:18" x14ac:dyDescent="0.25">
      <c r="A43" s="1"/>
      <c r="B43" s="36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61"/>
      <c r="P43" s="61"/>
      <c r="Q43" s="62"/>
      <c r="R43" s="6"/>
    </row>
    <row r="44" spans="1:18" x14ac:dyDescent="0.25">
      <c r="A44" s="1"/>
      <c r="B44" s="51" t="s">
        <v>66</v>
      </c>
      <c r="C44" s="47">
        <v>16</v>
      </c>
      <c r="D44" s="47">
        <v>22</v>
      </c>
      <c r="E44" s="47">
        <v>22</v>
      </c>
      <c r="F44" s="47">
        <v>22</v>
      </c>
      <c r="G44" s="47">
        <v>22</v>
      </c>
      <c r="H44" s="47">
        <v>22</v>
      </c>
      <c r="I44" s="47">
        <v>22</v>
      </c>
      <c r="J44" s="47">
        <v>22</v>
      </c>
      <c r="K44" s="47">
        <v>22</v>
      </c>
      <c r="L44" s="47">
        <v>22</v>
      </c>
      <c r="M44" s="47">
        <v>22</v>
      </c>
      <c r="N44" s="47">
        <v>22</v>
      </c>
      <c r="O44" s="48">
        <v>22</v>
      </c>
      <c r="P44" s="48">
        <v>22</v>
      </c>
      <c r="Q44" s="49">
        <v>22</v>
      </c>
      <c r="R44" s="6"/>
    </row>
    <row r="45" spans="1:18" x14ac:dyDescent="0.25">
      <c r="A45" s="1"/>
      <c r="B45" s="51" t="s">
        <v>67</v>
      </c>
      <c r="C45" s="47">
        <v>5.5</v>
      </c>
      <c r="D45" s="47">
        <v>5.5</v>
      </c>
      <c r="E45" s="47">
        <v>5.5</v>
      </c>
      <c r="F45" s="47">
        <v>5.5</v>
      </c>
      <c r="G45" s="47">
        <v>5.5</v>
      </c>
      <c r="H45" s="47">
        <v>5.5</v>
      </c>
      <c r="I45" s="47">
        <v>5.5</v>
      </c>
      <c r="J45" s="47">
        <v>5.5</v>
      </c>
      <c r="K45" s="47">
        <v>5.5</v>
      </c>
      <c r="L45" s="47">
        <v>5.5</v>
      </c>
      <c r="M45" s="47">
        <v>5</v>
      </c>
      <c r="N45" s="47">
        <v>5</v>
      </c>
      <c r="O45" s="48">
        <v>5</v>
      </c>
      <c r="P45" s="48">
        <v>4.75</v>
      </c>
      <c r="Q45" s="49">
        <v>5</v>
      </c>
      <c r="R45" s="6"/>
    </row>
    <row r="46" spans="1:18" x14ac:dyDescent="0.25">
      <c r="A46" s="1"/>
      <c r="B46" s="63"/>
      <c r="C46" s="64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65"/>
      <c r="R46" s="66"/>
    </row>
    <row r="47" spans="1:18" ht="15.75" thickBot="1" x14ac:dyDescent="0.3">
      <c r="A47" s="1"/>
      <c r="B47" s="67" t="s">
        <v>0</v>
      </c>
      <c r="C47" s="68" t="s">
        <v>0</v>
      </c>
      <c r="D47" s="69" t="s">
        <v>0</v>
      </c>
      <c r="E47" s="69" t="s">
        <v>0</v>
      </c>
      <c r="F47" s="69" t="s">
        <v>0</v>
      </c>
      <c r="G47" s="69" t="s">
        <v>0</v>
      </c>
      <c r="H47" s="69" t="s">
        <v>0</v>
      </c>
      <c r="I47" s="69" t="s">
        <v>0</v>
      </c>
      <c r="J47" s="69" t="s">
        <v>0</v>
      </c>
      <c r="K47" s="69" t="s">
        <v>0</v>
      </c>
      <c r="L47" s="69" t="s">
        <v>0</v>
      </c>
      <c r="M47" s="69" t="s">
        <v>0</v>
      </c>
      <c r="N47" s="69" t="s">
        <v>0</v>
      </c>
      <c r="O47" s="69" t="s">
        <v>0</v>
      </c>
      <c r="P47" s="69" t="s">
        <v>0</v>
      </c>
      <c r="Q47" s="70" t="s">
        <v>0</v>
      </c>
      <c r="R47" s="66" t="s">
        <v>0</v>
      </c>
    </row>
    <row r="48" spans="1:18" ht="15.75" thickTop="1" x14ac:dyDescent="0.25">
      <c r="A48" s="1"/>
      <c r="B48" s="71" t="s">
        <v>68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</row>
    <row r="49" spans="1:18" x14ac:dyDescent="0.25">
      <c r="A49" s="1"/>
      <c r="B49" s="72" t="s">
        <v>159</v>
      </c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72"/>
      <c r="O49" s="72"/>
      <c r="P49" s="72"/>
      <c r="Q49" s="72"/>
      <c r="R49" s="72"/>
    </row>
    <row r="50" spans="1:18" ht="15.75" thickBot="1" x14ac:dyDescent="0.3">
      <c r="A50" s="1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</row>
    <row r="51" spans="1:18" ht="15.75" thickTop="1" x14ac:dyDescent="0.25">
      <c r="A51" s="1"/>
      <c r="B51" s="3" t="s">
        <v>0</v>
      </c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5"/>
      <c r="R51" s="6"/>
    </row>
    <row r="52" spans="1:18" x14ac:dyDescent="0.25">
      <c r="A52" s="1"/>
      <c r="B52" s="7" t="s">
        <v>69</v>
      </c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9"/>
      <c r="R52" s="6"/>
    </row>
    <row r="53" spans="1:18" x14ac:dyDescent="0.25">
      <c r="A53" s="1"/>
      <c r="B53" s="11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9"/>
      <c r="R53" s="6"/>
    </row>
    <row r="54" spans="1:18" x14ac:dyDescent="0.25">
      <c r="A54" s="1"/>
      <c r="B54" s="12"/>
      <c r="C54" s="13"/>
      <c r="D54" s="13"/>
      <c r="E54" s="13"/>
      <c r="F54" s="13"/>
      <c r="G54" s="73" t="s">
        <v>70</v>
      </c>
      <c r="H54" s="13"/>
      <c r="I54" s="73"/>
      <c r="J54" s="13"/>
      <c r="K54" s="13"/>
      <c r="L54" s="73"/>
      <c r="M54" s="73"/>
      <c r="N54" s="13"/>
      <c r="O54" s="13"/>
      <c r="P54" s="13"/>
      <c r="Q54" s="14"/>
      <c r="R54" s="6"/>
    </row>
    <row r="55" spans="1:18" ht="15.75" thickBot="1" x14ac:dyDescent="0.3">
      <c r="A55" s="1"/>
      <c r="B55" s="15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9"/>
      <c r="R55" s="6"/>
    </row>
    <row r="56" spans="1:18" ht="15.75" thickTop="1" x14ac:dyDescent="0.25">
      <c r="A56" s="1"/>
      <c r="B56" s="20"/>
      <c r="C56" s="23"/>
      <c r="D56" s="23"/>
      <c r="E56" s="22"/>
      <c r="F56" s="22"/>
      <c r="G56" s="74"/>
      <c r="H56" s="22"/>
      <c r="I56" s="22"/>
      <c r="J56" s="74"/>
      <c r="K56" s="22"/>
      <c r="L56" s="22"/>
      <c r="M56" s="22"/>
      <c r="N56" s="22"/>
      <c r="O56" s="22"/>
      <c r="P56" s="74"/>
      <c r="Q56" s="24"/>
      <c r="R56" s="6"/>
    </row>
    <row r="57" spans="1:18" x14ac:dyDescent="0.25">
      <c r="A57" s="1"/>
      <c r="B57" s="25" t="s">
        <v>3</v>
      </c>
      <c r="C57" s="28" t="s">
        <v>71</v>
      </c>
      <c r="D57" s="28" t="s">
        <v>72</v>
      </c>
      <c r="E57" s="75" t="s">
        <v>73</v>
      </c>
      <c r="F57" s="28" t="s">
        <v>74</v>
      </c>
      <c r="G57" s="75" t="s">
        <v>75</v>
      </c>
      <c r="H57" s="28" t="s">
        <v>76</v>
      </c>
      <c r="I57" s="28" t="s">
        <v>77</v>
      </c>
      <c r="J57" s="76" t="s">
        <v>78</v>
      </c>
      <c r="K57" s="28" t="s">
        <v>79</v>
      </c>
      <c r="L57" s="28" t="s">
        <v>80</v>
      </c>
      <c r="M57" s="28" t="s">
        <v>81</v>
      </c>
      <c r="N57" s="28" t="s">
        <v>82</v>
      </c>
      <c r="O57" s="28" t="s">
        <v>83</v>
      </c>
      <c r="P57" s="76" t="s">
        <v>84</v>
      </c>
      <c r="Q57" s="29" t="s">
        <v>85</v>
      </c>
      <c r="R57" s="6"/>
    </row>
    <row r="58" spans="1:18" ht="15.75" thickBot="1" x14ac:dyDescent="0.3">
      <c r="A58" s="1"/>
      <c r="B58" s="30"/>
      <c r="C58" s="34" t="s">
        <v>86</v>
      </c>
      <c r="D58" s="34" t="s">
        <v>87</v>
      </c>
      <c r="E58" s="77" t="s">
        <v>88</v>
      </c>
      <c r="F58" s="34" t="s">
        <v>89</v>
      </c>
      <c r="G58" s="77" t="s">
        <v>90</v>
      </c>
      <c r="H58" s="34" t="s">
        <v>91</v>
      </c>
      <c r="I58" s="34" t="s">
        <v>92</v>
      </c>
      <c r="J58" s="78" t="s">
        <v>93</v>
      </c>
      <c r="K58" s="34" t="s">
        <v>94</v>
      </c>
      <c r="L58" s="34" t="s">
        <v>95</v>
      </c>
      <c r="M58" s="34" t="s">
        <v>96</v>
      </c>
      <c r="N58" s="34" t="s">
        <v>97</v>
      </c>
      <c r="O58" s="34" t="s">
        <v>98</v>
      </c>
      <c r="P58" s="79" t="s">
        <v>99</v>
      </c>
      <c r="Q58" s="80" t="s">
        <v>100</v>
      </c>
      <c r="R58" s="6"/>
    </row>
    <row r="59" spans="1:18" x14ac:dyDescent="0.25">
      <c r="A59" s="1"/>
      <c r="B59" s="36"/>
      <c r="C59" s="39"/>
      <c r="D59" s="39"/>
      <c r="E59" s="16"/>
      <c r="F59" s="39"/>
      <c r="G59" s="16"/>
      <c r="H59" s="39"/>
      <c r="I59" s="39"/>
      <c r="J59" s="81"/>
      <c r="K59" s="39"/>
      <c r="L59" s="39"/>
      <c r="M59" s="39"/>
      <c r="N59" s="39"/>
      <c r="O59" s="39"/>
      <c r="P59" s="81"/>
      <c r="Q59" s="43"/>
      <c r="R59" s="6"/>
    </row>
    <row r="60" spans="1:18" x14ac:dyDescent="0.25">
      <c r="A60" s="1"/>
      <c r="B60" s="42" t="s">
        <v>30</v>
      </c>
      <c r="C60" s="39"/>
      <c r="D60" s="39"/>
      <c r="E60" s="16"/>
      <c r="F60" s="39"/>
      <c r="G60" s="16"/>
      <c r="H60" s="39"/>
      <c r="I60" s="39"/>
      <c r="J60" s="81"/>
      <c r="K60" s="39"/>
      <c r="L60" s="39"/>
      <c r="M60" s="39"/>
      <c r="N60" s="39"/>
      <c r="O60" s="39"/>
      <c r="P60" s="81"/>
      <c r="Q60" s="43"/>
      <c r="R60" s="6"/>
    </row>
    <row r="61" spans="1:18" x14ac:dyDescent="0.25">
      <c r="A61" s="1"/>
      <c r="B61" s="44" t="s">
        <v>31</v>
      </c>
      <c r="C61" s="39"/>
      <c r="D61" s="39"/>
      <c r="E61" s="16"/>
      <c r="F61" s="39"/>
      <c r="G61" s="16"/>
      <c r="H61" s="39"/>
      <c r="I61" s="39"/>
      <c r="J61" s="81"/>
      <c r="K61" s="39"/>
      <c r="L61" s="39"/>
      <c r="M61" s="39"/>
      <c r="N61" s="39"/>
      <c r="O61" s="39"/>
      <c r="P61" s="81"/>
      <c r="Q61" s="43"/>
      <c r="R61" s="6"/>
    </row>
    <row r="62" spans="1:18" x14ac:dyDescent="0.25">
      <c r="A62" s="1"/>
      <c r="B62" s="46" t="s">
        <v>32</v>
      </c>
      <c r="C62" s="48">
        <v>7.3</v>
      </c>
      <c r="D62" s="48">
        <v>7</v>
      </c>
      <c r="E62" s="66">
        <v>7</v>
      </c>
      <c r="F62" s="48">
        <v>6.5</v>
      </c>
      <c r="G62" s="66">
        <v>6.5</v>
      </c>
      <c r="H62" s="48">
        <v>6.35</v>
      </c>
      <c r="I62" s="48">
        <v>6.3</v>
      </c>
      <c r="J62" s="82">
        <v>6.3</v>
      </c>
      <c r="K62" s="48">
        <v>6.3</v>
      </c>
      <c r="L62" s="48">
        <v>6.3</v>
      </c>
      <c r="M62" s="48">
        <v>6.3</v>
      </c>
      <c r="N62" s="48">
        <v>6.3</v>
      </c>
      <c r="O62" s="48">
        <v>6</v>
      </c>
      <c r="P62" s="82">
        <v>5.75</v>
      </c>
      <c r="Q62" s="49">
        <v>5.5</v>
      </c>
      <c r="R62" s="6"/>
    </row>
    <row r="63" spans="1:18" x14ac:dyDescent="0.25">
      <c r="A63" s="1"/>
      <c r="B63" s="46" t="s">
        <v>33</v>
      </c>
      <c r="C63" s="48">
        <v>10.5</v>
      </c>
      <c r="D63" s="48">
        <v>10.5</v>
      </c>
      <c r="E63" s="66">
        <v>10.5</v>
      </c>
      <c r="F63" s="48">
        <v>10.5</v>
      </c>
      <c r="G63" s="66">
        <v>10.5</v>
      </c>
      <c r="H63" s="48">
        <v>10.5</v>
      </c>
      <c r="I63" s="48">
        <v>10.5</v>
      </c>
      <c r="J63" s="82">
        <v>10.5</v>
      </c>
      <c r="K63" s="48">
        <v>10.5</v>
      </c>
      <c r="L63" s="48">
        <v>10.5</v>
      </c>
      <c r="M63" s="48">
        <v>10.5</v>
      </c>
      <c r="N63" s="48">
        <v>10.5</v>
      </c>
      <c r="O63" s="48">
        <v>10</v>
      </c>
      <c r="P63" s="82">
        <v>10</v>
      </c>
      <c r="Q63" s="49">
        <v>10</v>
      </c>
      <c r="R63" s="6"/>
    </row>
    <row r="64" spans="1:18" x14ac:dyDescent="0.25">
      <c r="A64" s="1"/>
      <c r="B64" s="46"/>
      <c r="C64" s="48"/>
      <c r="D64" s="48"/>
      <c r="E64" s="66"/>
      <c r="F64" s="48"/>
      <c r="G64" s="66"/>
      <c r="H64" s="48"/>
      <c r="I64" s="48"/>
      <c r="J64" s="82"/>
      <c r="K64" s="48"/>
      <c r="L64" s="48"/>
      <c r="M64" s="48"/>
      <c r="N64" s="48"/>
      <c r="O64" s="48"/>
      <c r="P64" s="82"/>
      <c r="Q64" s="49"/>
      <c r="R64" s="6"/>
    </row>
    <row r="65" spans="1:18" x14ac:dyDescent="0.25">
      <c r="A65" s="1"/>
      <c r="B65" s="42" t="s">
        <v>101</v>
      </c>
      <c r="C65" s="48">
        <v>3.25</v>
      </c>
      <c r="D65" s="48">
        <v>3.3</v>
      </c>
      <c r="E65" s="66">
        <v>3.6</v>
      </c>
      <c r="F65" s="48">
        <v>3.6</v>
      </c>
      <c r="G65" s="66">
        <v>3.4</v>
      </c>
      <c r="H65" s="48">
        <v>3</v>
      </c>
      <c r="I65" s="48">
        <v>2.7</v>
      </c>
      <c r="J65" s="82">
        <v>2.6</v>
      </c>
      <c r="K65" s="48">
        <v>2.5</v>
      </c>
      <c r="L65" s="48">
        <v>2.2000000000000002</v>
      </c>
      <c r="M65" s="48">
        <v>2.0499999999999998</v>
      </c>
      <c r="N65" s="48">
        <v>1.95</v>
      </c>
      <c r="O65" s="48">
        <v>1.95</v>
      </c>
      <c r="P65" s="82">
        <v>1.7</v>
      </c>
      <c r="Q65" s="49">
        <v>1.6</v>
      </c>
      <c r="R65" s="6"/>
    </row>
    <row r="66" spans="1:18" x14ac:dyDescent="0.25">
      <c r="A66" s="1"/>
      <c r="B66" s="42"/>
      <c r="C66" s="48"/>
      <c r="D66" s="48"/>
      <c r="E66" s="66"/>
      <c r="F66" s="48"/>
      <c r="G66" s="66"/>
      <c r="H66" s="48"/>
      <c r="I66" s="48"/>
      <c r="J66" s="82"/>
      <c r="K66" s="48"/>
      <c r="L66" s="48"/>
      <c r="M66" s="48"/>
      <c r="N66" s="48"/>
      <c r="O66" s="48"/>
      <c r="P66" s="82"/>
      <c r="Q66" s="49"/>
      <c r="R66" s="6"/>
    </row>
    <row r="67" spans="1:18" x14ac:dyDescent="0.25">
      <c r="A67" s="1"/>
      <c r="B67" s="42" t="s">
        <v>102</v>
      </c>
      <c r="C67" s="48"/>
      <c r="D67" s="48"/>
      <c r="E67" s="66"/>
      <c r="F67" s="48"/>
      <c r="G67" s="66"/>
      <c r="H67" s="48"/>
      <c r="I67" s="48"/>
      <c r="J67" s="82"/>
      <c r="K67" s="48"/>
      <c r="L67" s="48"/>
      <c r="M67" s="48"/>
      <c r="N67" s="48"/>
      <c r="O67" s="48"/>
      <c r="P67" s="82"/>
      <c r="Q67" s="49"/>
      <c r="R67" s="6"/>
    </row>
    <row r="68" spans="1:18" x14ac:dyDescent="0.25">
      <c r="A68" s="1"/>
      <c r="B68" s="83" t="s">
        <v>103</v>
      </c>
      <c r="C68" s="48"/>
      <c r="D68" s="48"/>
      <c r="E68" s="66"/>
      <c r="F68" s="48"/>
      <c r="G68" s="66"/>
      <c r="H68" s="48"/>
      <c r="I68" s="48"/>
      <c r="J68" s="82"/>
      <c r="K68" s="48"/>
      <c r="L68" s="48"/>
      <c r="M68" s="48"/>
      <c r="N68" s="48"/>
      <c r="O68" s="48"/>
      <c r="P68" s="82"/>
      <c r="Q68" s="49"/>
      <c r="R68" s="6"/>
    </row>
    <row r="69" spans="1:18" x14ac:dyDescent="0.25">
      <c r="A69" s="1"/>
      <c r="B69" s="51" t="s">
        <v>160</v>
      </c>
      <c r="C69" s="53"/>
      <c r="D69" s="48"/>
      <c r="E69" s="66"/>
      <c r="F69" s="48"/>
      <c r="G69" s="66"/>
      <c r="H69" s="48"/>
      <c r="I69" s="48"/>
      <c r="J69" s="82"/>
      <c r="K69" s="48"/>
      <c r="L69" s="48"/>
      <c r="M69" s="48"/>
      <c r="N69" s="48"/>
      <c r="O69" s="48"/>
      <c r="P69" s="82"/>
      <c r="Q69" s="49"/>
      <c r="R69" s="6"/>
    </row>
    <row r="70" spans="1:18" x14ac:dyDescent="0.25">
      <c r="A70" s="1"/>
      <c r="B70" s="51" t="s">
        <v>104</v>
      </c>
      <c r="C70" s="53" t="s">
        <v>105</v>
      </c>
      <c r="D70" s="53" t="s">
        <v>105</v>
      </c>
      <c r="E70" s="53" t="s">
        <v>105</v>
      </c>
      <c r="F70" s="53" t="s">
        <v>105</v>
      </c>
      <c r="G70" s="53" t="s">
        <v>105</v>
      </c>
      <c r="H70" s="53" t="s">
        <v>105</v>
      </c>
      <c r="I70" s="53" t="s">
        <v>105</v>
      </c>
      <c r="J70" s="53" t="s">
        <v>105</v>
      </c>
      <c r="K70" s="53" t="s">
        <v>105</v>
      </c>
      <c r="L70" s="53" t="s">
        <v>105</v>
      </c>
      <c r="M70" s="53" t="s">
        <v>105</v>
      </c>
      <c r="N70" s="53" t="s">
        <v>105</v>
      </c>
      <c r="O70" s="53" t="s">
        <v>105</v>
      </c>
      <c r="P70" s="53" t="s">
        <v>105</v>
      </c>
      <c r="Q70" s="54" t="s">
        <v>105</v>
      </c>
      <c r="R70" s="6"/>
    </row>
    <row r="71" spans="1:18" x14ac:dyDescent="0.25">
      <c r="A71" s="1"/>
      <c r="B71" s="51" t="s">
        <v>161</v>
      </c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9"/>
      <c r="R71" s="6"/>
    </row>
    <row r="72" spans="1:18" x14ac:dyDescent="0.25">
      <c r="A72" s="1"/>
      <c r="B72" s="51" t="s">
        <v>162</v>
      </c>
      <c r="C72" s="53" t="s">
        <v>105</v>
      </c>
      <c r="D72" s="53" t="s">
        <v>105</v>
      </c>
      <c r="E72" s="53" t="s">
        <v>105</v>
      </c>
      <c r="F72" s="53" t="s">
        <v>105</v>
      </c>
      <c r="G72" s="53" t="s">
        <v>105</v>
      </c>
      <c r="H72" s="53" t="s">
        <v>105</v>
      </c>
      <c r="I72" s="53" t="s">
        <v>105</v>
      </c>
      <c r="J72" s="53" t="s">
        <v>105</v>
      </c>
      <c r="K72" s="53" t="s">
        <v>105</v>
      </c>
      <c r="L72" s="53" t="s">
        <v>105</v>
      </c>
      <c r="M72" s="53" t="s">
        <v>105</v>
      </c>
      <c r="N72" s="53" t="s">
        <v>105</v>
      </c>
      <c r="O72" s="53" t="s">
        <v>105</v>
      </c>
      <c r="P72" s="53" t="s">
        <v>105</v>
      </c>
      <c r="Q72" s="54" t="s">
        <v>105</v>
      </c>
      <c r="R72" s="6"/>
    </row>
    <row r="73" spans="1:18" x14ac:dyDescent="0.25">
      <c r="A73" s="1"/>
      <c r="B73" s="51" t="s">
        <v>163</v>
      </c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9"/>
      <c r="R73" s="6"/>
    </row>
    <row r="74" spans="1:18" x14ac:dyDescent="0.25">
      <c r="A74" s="1"/>
      <c r="B74" s="51" t="s">
        <v>164</v>
      </c>
      <c r="C74" s="48" t="s">
        <v>105</v>
      </c>
      <c r="D74" s="48" t="s">
        <v>105</v>
      </c>
      <c r="E74" s="48" t="s">
        <v>105</v>
      </c>
      <c r="F74" s="48" t="s">
        <v>105</v>
      </c>
      <c r="G74" s="48" t="s">
        <v>105</v>
      </c>
      <c r="H74" s="48" t="s">
        <v>105</v>
      </c>
      <c r="I74" s="48" t="s">
        <v>105</v>
      </c>
      <c r="J74" s="48" t="s">
        <v>105</v>
      </c>
      <c r="K74" s="48" t="s">
        <v>105</v>
      </c>
      <c r="L74" s="48" t="s">
        <v>105</v>
      </c>
      <c r="M74" s="48" t="s">
        <v>105</v>
      </c>
      <c r="N74" s="48" t="s">
        <v>105</v>
      </c>
      <c r="O74" s="48" t="s">
        <v>105</v>
      </c>
      <c r="P74" s="48" t="s">
        <v>105</v>
      </c>
      <c r="Q74" s="49" t="s">
        <v>105</v>
      </c>
      <c r="R74" s="6"/>
    </row>
    <row r="75" spans="1:18" x14ac:dyDescent="0.25">
      <c r="A75" s="1"/>
      <c r="B75" s="51" t="s">
        <v>163</v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9"/>
      <c r="R75" s="6"/>
    </row>
    <row r="76" spans="1:18" x14ac:dyDescent="0.25">
      <c r="A76" s="1"/>
      <c r="B76" s="51" t="s">
        <v>165</v>
      </c>
      <c r="C76" s="48" t="s">
        <v>105</v>
      </c>
      <c r="D76" s="48" t="s">
        <v>105</v>
      </c>
      <c r="E76" s="48" t="s">
        <v>105</v>
      </c>
      <c r="F76" s="48" t="s">
        <v>105</v>
      </c>
      <c r="G76" s="48" t="s">
        <v>105</v>
      </c>
      <c r="H76" s="48" t="s">
        <v>105</v>
      </c>
      <c r="I76" s="48" t="s">
        <v>105</v>
      </c>
      <c r="J76" s="48" t="s">
        <v>105</v>
      </c>
      <c r="K76" s="48" t="s">
        <v>105</v>
      </c>
      <c r="L76" s="48" t="s">
        <v>105</v>
      </c>
      <c r="M76" s="48" t="s">
        <v>105</v>
      </c>
      <c r="N76" s="48" t="s">
        <v>105</v>
      </c>
      <c r="O76" s="48" t="s">
        <v>105</v>
      </c>
      <c r="P76" s="48" t="s">
        <v>105</v>
      </c>
      <c r="Q76" s="49" t="s">
        <v>105</v>
      </c>
      <c r="R76" s="6"/>
    </row>
    <row r="77" spans="1:18" x14ac:dyDescent="0.25">
      <c r="A77" s="1"/>
      <c r="B77" s="36"/>
      <c r="C77" s="48"/>
      <c r="D77" s="48"/>
      <c r="E77" s="66"/>
      <c r="F77" s="48"/>
      <c r="G77" s="66"/>
      <c r="H77" s="61"/>
      <c r="I77" s="61"/>
      <c r="J77" s="82"/>
      <c r="K77" s="48"/>
      <c r="L77" s="48"/>
      <c r="M77" s="48"/>
      <c r="N77" s="48"/>
      <c r="O77" s="48"/>
      <c r="P77" s="82"/>
      <c r="Q77" s="49"/>
      <c r="R77" s="6"/>
    </row>
    <row r="78" spans="1:18" x14ac:dyDescent="0.25">
      <c r="A78" s="1"/>
      <c r="B78" s="42" t="s">
        <v>35</v>
      </c>
      <c r="C78" s="48"/>
      <c r="D78" s="48"/>
      <c r="E78" s="66"/>
      <c r="F78" s="48"/>
      <c r="G78" s="66"/>
      <c r="H78" s="61"/>
      <c r="I78" s="61"/>
      <c r="J78" s="82"/>
      <c r="K78" s="48"/>
      <c r="L78" s="48"/>
      <c r="M78" s="48"/>
      <c r="N78" s="48"/>
      <c r="O78" s="48"/>
      <c r="P78" s="82"/>
      <c r="Q78" s="49"/>
      <c r="R78" s="6"/>
    </row>
    <row r="79" spans="1:18" x14ac:dyDescent="0.25">
      <c r="A79" s="1"/>
      <c r="B79" s="42" t="s">
        <v>36</v>
      </c>
      <c r="C79" s="48"/>
      <c r="D79" s="48"/>
      <c r="E79" s="66"/>
      <c r="F79" s="48"/>
      <c r="G79" s="66"/>
      <c r="H79" s="61"/>
      <c r="I79" s="61"/>
      <c r="J79" s="82"/>
      <c r="K79" s="48"/>
      <c r="L79" s="48"/>
      <c r="M79" s="48"/>
      <c r="N79" s="48"/>
      <c r="O79" s="48"/>
      <c r="P79" s="82"/>
      <c r="Q79" s="49"/>
      <c r="R79" s="6"/>
    </row>
    <row r="80" spans="1:18" x14ac:dyDescent="0.25">
      <c r="A80" s="1"/>
      <c r="B80" s="44" t="s">
        <v>37</v>
      </c>
      <c r="C80" s="48"/>
      <c r="D80" s="48"/>
      <c r="E80" s="66"/>
      <c r="F80" s="48"/>
      <c r="G80" s="66"/>
      <c r="H80" s="61"/>
      <c r="I80" s="61"/>
      <c r="J80" s="82"/>
      <c r="K80" s="48"/>
      <c r="L80" s="48"/>
      <c r="M80" s="48"/>
      <c r="N80" s="48"/>
      <c r="O80" s="48"/>
      <c r="P80" s="82"/>
      <c r="Q80" s="49"/>
      <c r="R80" s="6"/>
    </row>
    <row r="81" spans="1:18" x14ac:dyDescent="0.25">
      <c r="A81" s="1"/>
      <c r="B81" s="46" t="s">
        <v>38</v>
      </c>
      <c r="C81" s="48">
        <v>7.3</v>
      </c>
      <c r="D81" s="48">
        <v>7</v>
      </c>
      <c r="E81" s="66">
        <v>7</v>
      </c>
      <c r="F81" s="48">
        <v>6.5</v>
      </c>
      <c r="G81" s="66">
        <v>6.5</v>
      </c>
      <c r="H81" s="48">
        <v>6.35</v>
      </c>
      <c r="I81" s="48">
        <v>6.3</v>
      </c>
      <c r="J81" s="82">
        <v>6.3</v>
      </c>
      <c r="K81" s="48">
        <v>6.3</v>
      </c>
      <c r="L81" s="48">
        <v>6.3</v>
      </c>
      <c r="M81" s="48">
        <v>6.3</v>
      </c>
      <c r="N81" s="48">
        <v>6.3</v>
      </c>
      <c r="O81" s="48">
        <v>6</v>
      </c>
      <c r="P81" s="82">
        <v>5.75</v>
      </c>
      <c r="Q81" s="49">
        <v>5.5</v>
      </c>
      <c r="R81" s="6"/>
    </row>
    <row r="82" spans="1:18" x14ac:dyDescent="0.25">
      <c r="A82" s="1"/>
      <c r="B82" s="46" t="s">
        <v>39</v>
      </c>
      <c r="C82" s="48">
        <v>9.3000000000000007</v>
      </c>
      <c r="D82" s="48">
        <v>9</v>
      </c>
      <c r="E82" s="66">
        <v>9</v>
      </c>
      <c r="F82" s="48">
        <v>8.5</v>
      </c>
      <c r="G82" s="66">
        <v>8.5</v>
      </c>
      <c r="H82" s="48">
        <v>8.35</v>
      </c>
      <c r="I82" s="48">
        <v>8.3000000000000007</v>
      </c>
      <c r="J82" s="82">
        <v>8.3000000000000007</v>
      </c>
      <c r="K82" s="48">
        <v>8.3000000000000007</v>
      </c>
      <c r="L82" s="48">
        <v>8.3000000000000007</v>
      </c>
      <c r="M82" s="48">
        <v>8.3000000000000007</v>
      </c>
      <c r="N82" s="48">
        <v>8.3000000000000007</v>
      </c>
      <c r="O82" s="48">
        <v>7.8</v>
      </c>
      <c r="P82" s="82">
        <v>7.5</v>
      </c>
      <c r="Q82" s="49">
        <v>7.25</v>
      </c>
      <c r="R82" s="6"/>
    </row>
    <row r="83" spans="1:18" x14ac:dyDescent="0.25">
      <c r="A83" s="1"/>
      <c r="B83" s="51" t="s">
        <v>40</v>
      </c>
      <c r="C83" s="53" t="s">
        <v>106</v>
      </c>
      <c r="D83" s="53" t="s">
        <v>47</v>
      </c>
      <c r="E83" s="84" t="s">
        <v>47</v>
      </c>
      <c r="F83" s="53" t="s">
        <v>107</v>
      </c>
      <c r="G83" s="84" t="s">
        <v>107</v>
      </c>
      <c r="H83" s="53" t="s">
        <v>108</v>
      </c>
      <c r="I83" s="53" t="s">
        <v>109</v>
      </c>
      <c r="J83" s="85" t="s">
        <v>109</v>
      </c>
      <c r="K83" s="53" t="s">
        <v>109</v>
      </c>
      <c r="L83" s="53" t="s">
        <v>109</v>
      </c>
      <c r="M83" s="53" t="s">
        <v>109</v>
      </c>
      <c r="N83" s="53" t="s">
        <v>110</v>
      </c>
      <c r="O83" s="48" t="s">
        <v>110</v>
      </c>
      <c r="P83" s="82" t="s">
        <v>111</v>
      </c>
      <c r="Q83" s="49" t="s">
        <v>112</v>
      </c>
      <c r="R83" s="6"/>
    </row>
    <row r="84" spans="1:18" x14ac:dyDescent="0.25">
      <c r="A84" s="1"/>
      <c r="B84" s="51" t="s">
        <v>49</v>
      </c>
      <c r="C84" s="48">
        <v>7.3</v>
      </c>
      <c r="D84" s="48">
        <v>7</v>
      </c>
      <c r="E84" s="66">
        <v>7</v>
      </c>
      <c r="F84" s="48">
        <v>6.5</v>
      </c>
      <c r="G84" s="66">
        <v>6.5</v>
      </c>
      <c r="H84" s="48">
        <v>6.35</v>
      </c>
      <c r="I84" s="48">
        <v>6.3</v>
      </c>
      <c r="J84" s="82">
        <v>6.3</v>
      </c>
      <c r="K84" s="48">
        <v>6.3</v>
      </c>
      <c r="L84" s="48">
        <v>6.3</v>
      </c>
      <c r="M84" s="48">
        <v>6.3</v>
      </c>
      <c r="N84" s="48">
        <v>6.3</v>
      </c>
      <c r="O84" s="48">
        <v>6</v>
      </c>
      <c r="P84" s="82">
        <v>5.75</v>
      </c>
      <c r="Q84" s="49">
        <v>5.5</v>
      </c>
      <c r="R84" s="6"/>
    </row>
    <row r="85" spans="1:18" x14ac:dyDescent="0.25">
      <c r="A85" s="1"/>
      <c r="B85" s="46" t="s">
        <v>50</v>
      </c>
      <c r="C85" s="48">
        <v>15</v>
      </c>
      <c r="D85" s="48">
        <v>15</v>
      </c>
      <c r="E85" s="66">
        <v>15</v>
      </c>
      <c r="F85" s="48">
        <v>15</v>
      </c>
      <c r="G85" s="66">
        <v>15</v>
      </c>
      <c r="H85" s="48">
        <v>15</v>
      </c>
      <c r="I85" s="48">
        <v>15</v>
      </c>
      <c r="J85" s="82">
        <v>15</v>
      </c>
      <c r="K85" s="48">
        <v>15</v>
      </c>
      <c r="L85" s="48">
        <v>15</v>
      </c>
      <c r="M85" s="48">
        <v>15</v>
      </c>
      <c r="N85" s="48">
        <v>15</v>
      </c>
      <c r="O85" s="48">
        <v>15</v>
      </c>
      <c r="P85" s="82">
        <v>15</v>
      </c>
      <c r="Q85" s="49">
        <v>15</v>
      </c>
      <c r="R85" s="6"/>
    </row>
    <row r="86" spans="1:18" x14ac:dyDescent="0.25">
      <c r="A86" s="1"/>
      <c r="B86" s="36"/>
      <c r="C86" s="48"/>
      <c r="D86" s="48"/>
      <c r="E86" s="66"/>
      <c r="F86" s="48"/>
      <c r="G86" s="66"/>
      <c r="H86" s="61"/>
      <c r="I86" s="61"/>
      <c r="J86" s="86"/>
      <c r="K86" s="61"/>
      <c r="L86" s="61"/>
      <c r="M86" s="61"/>
      <c r="N86" s="61"/>
      <c r="O86" s="61"/>
      <c r="P86" s="86"/>
      <c r="Q86" s="62"/>
      <c r="R86" s="6"/>
    </row>
    <row r="87" spans="1:18" x14ac:dyDescent="0.25">
      <c r="A87" s="1"/>
      <c r="B87" s="44" t="s">
        <v>51</v>
      </c>
      <c r="C87" s="48"/>
      <c r="D87" s="48"/>
      <c r="E87" s="66"/>
      <c r="F87" s="48"/>
      <c r="G87" s="66"/>
      <c r="H87" s="61"/>
      <c r="I87" s="61"/>
      <c r="J87" s="86"/>
      <c r="K87" s="61"/>
      <c r="L87" s="61"/>
      <c r="M87" s="61"/>
      <c r="N87" s="61"/>
      <c r="O87" s="61"/>
      <c r="P87" s="86"/>
      <c r="Q87" s="62"/>
      <c r="R87" s="6"/>
    </row>
    <row r="88" spans="1:18" x14ac:dyDescent="0.25">
      <c r="A88" s="1"/>
      <c r="B88" s="51" t="s">
        <v>52</v>
      </c>
      <c r="C88" s="55">
        <v>7.625</v>
      </c>
      <c r="D88" s="55">
        <v>7.3125</v>
      </c>
      <c r="E88" s="87">
        <v>7</v>
      </c>
      <c r="F88" s="55">
        <v>7</v>
      </c>
      <c r="G88" s="87">
        <v>6.6875</v>
      </c>
      <c r="H88" s="55">
        <v>6.4375</v>
      </c>
      <c r="I88" s="55">
        <v>6.375</v>
      </c>
      <c r="J88" s="88">
        <v>6.375</v>
      </c>
      <c r="K88" s="55">
        <v>6.375</v>
      </c>
      <c r="L88" s="55">
        <v>6.375</v>
      </c>
      <c r="M88" s="55">
        <v>6.3125</v>
      </c>
      <c r="N88" s="55">
        <v>6.3125</v>
      </c>
      <c r="O88" s="55">
        <v>6</v>
      </c>
      <c r="P88" s="88">
        <v>5.75</v>
      </c>
      <c r="Q88" s="56">
        <v>5.75</v>
      </c>
      <c r="R88" s="6"/>
    </row>
    <row r="89" spans="1:18" x14ac:dyDescent="0.25">
      <c r="A89" s="1"/>
      <c r="B89" s="51" t="s">
        <v>53</v>
      </c>
      <c r="C89" s="53" t="s">
        <v>113</v>
      </c>
      <c r="D89" s="48" t="s">
        <v>113</v>
      </c>
      <c r="E89" s="84" t="s">
        <v>114</v>
      </c>
      <c r="F89" s="53" t="s">
        <v>115</v>
      </c>
      <c r="G89" s="84" t="s">
        <v>115</v>
      </c>
      <c r="H89" s="53" t="s">
        <v>116</v>
      </c>
      <c r="I89" s="53" t="s">
        <v>116</v>
      </c>
      <c r="J89" s="85" t="s">
        <v>116</v>
      </c>
      <c r="K89" s="53" t="s">
        <v>116</v>
      </c>
      <c r="L89" s="53" t="s">
        <v>116</v>
      </c>
      <c r="M89" s="53" t="s">
        <v>116</v>
      </c>
      <c r="N89" s="53" t="s">
        <v>116</v>
      </c>
      <c r="O89" s="53" t="s">
        <v>116</v>
      </c>
      <c r="P89" s="85" t="s">
        <v>116</v>
      </c>
      <c r="Q89" s="54" t="s">
        <v>116</v>
      </c>
      <c r="R89" s="6"/>
    </row>
    <row r="90" spans="1:18" x14ac:dyDescent="0.25">
      <c r="A90" s="1"/>
      <c r="B90" s="36"/>
      <c r="C90" s="48"/>
      <c r="D90" s="48"/>
      <c r="E90" s="66"/>
      <c r="F90" s="48"/>
      <c r="G90" s="66"/>
      <c r="H90" s="61"/>
      <c r="I90" s="61"/>
      <c r="J90" s="86"/>
      <c r="K90" s="61"/>
      <c r="L90" s="61"/>
      <c r="M90" s="61"/>
      <c r="N90" s="61"/>
      <c r="O90" s="61"/>
      <c r="P90" s="86"/>
      <c r="Q90" s="62"/>
      <c r="R90" s="6"/>
    </row>
    <row r="91" spans="1:18" x14ac:dyDescent="0.25">
      <c r="A91" s="1"/>
      <c r="B91" s="42" t="s">
        <v>58</v>
      </c>
      <c r="C91" s="48"/>
      <c r="D91" s="48"/>
      <c r="E91" s="66"/>
      <c r="F91" s="48"/>
      <c r="G91" s="66"/>
      <c r="H91" s="61"/>
      <c r="I91" s="61"/>
      <c r="J91" s="86"/>
      <c r="K91" s="61"/>
      <c r="L91" s="61"/>
      <c r="M91" s="61"/>
      <c r="N91" s="61"/>
      <c r="O91" s="61"/>
      <c r="P91" s="86"/>
      <c r="Q91" s="62"/>
      <c r="R91" s="6"/>
    </row>
    <row r="92" spans="1:18" x14ac:dyDescent="0.25">
      <c r="A92" s="1"/>
      <c r="B92" s="44" t="s">
        <v>59</v>
      </c>
      <c r="C92" s="48"/>
      <c r="D92" s="48"/>
      <c r="E92" s="66"/>
      <c r="F92" s="48"/>
      <c r="G92" s="66"/>
      <c r="H92" s="61"/>
      <c r="I92" s="61"/>
      <c r="J92" s="86"/>
      <c r="K92" s="61"/>
      <c r="L92" s="61"/>
      <c r="M92" s="61"/>
      <c r="N92" s="61"/>
      <c r="O92" s="61"/>
      <c r="P92" s="86"/>
      <c r="Q92" s="62"/>
      <c r="R92" s="6"/>
    </row>
    <row r="93" spans="1:18" x14ac:dyDescent="0.25">
      <c r="A93" s="1"/>
      <c r="B93" s="51" t="s">
        <v>60</v>
      </c>
      <c r="C93" s="59">
        <v>3.25</v>
      </c>
      <c r="D93" s="59">
        <v>3.3</v>
      </c>
      <c r="E93" s="89">
        <v>3.6</v>
      </c>
      <c r="F93" s="59">
        <v>3.6</v>
      </c>
      <c r="G93" s="89">
        <v>3.4</v>
      </c>
      <c r="H93" s="59">
        <v>3</v>
      </c>
      <c r="I93" s="59">
        <v>2.7</v>
      </c>
      <c r="J93" s="90">
        <v>2.6</v>
      </c>
      <c r="K93" s="59">
        <v>2.5</v>
      </c>
      <c r="L93" s="59">
        <v>2.2000000000000002</v>
      </c>
      <c r="M93" s="59">
        <v>2.0499999999999998</v>
      </c>
      <c r="N93" s="59">
        <v>1.95</v>
      </c>
      <c r="O93" s="59">
        <v>1.95</v>
      </c>
      <c r="P93" s="90">
        <v>1.7</v>
      </c>
      <c r="Q93" s="60">
        <v>1.6</v>
      </c>
      <c r="R93" s="6"/>
    </row>
    <row r="94" spans="1:18" x14ac:dyDescent="0.25">
      <c r="A94" s="1"/>
      <c r="B94" s="51" t="s">
        <v>61</v>
      </c>
      <c r="C94" s="59">
        <f>3.25+1/16</f>
        <v>3.3125</v>
      </c>
      <c r="D94" s="59">
        <f>3.3+1/16</f>
        <v>3.3624999999999998</v>
      </c>
      <c r="E94" s="89">
        <f>3.6+1/16</f>
        <v>3.6625000000000001</v>
      </c>
      <c r="F94" s="59">
        <f>3.6+1/16</f>
        <v>3.6625000000000001</v>
      </c>
      <c r="G94" s="89">
        <v>3.4624999999999999</v>
      </c>
      <c r="H94" s="59">
        <f>3+1/16</f>
        <v>3.0625</v>
      </c>
      <c r="I94" s="59">
        <f>2.7+1/16</f>
        <v>2.7625000000000002</v>
      </c>
      <c r="J94" s="90">
        <f>2.6+1/16</f>
        <v>2.6625000000000001</v>
      </c>
      <c r="K94" s="59">
        <f>2.5+1/16</f>
        <v>2.5625</v>
      </c>
      <c r="L94" s="59">
        <v>2.2625000000000002</v>
      </c>
      <c r="M94" s="59">
        <f>2.05+1/16</f>
        <v>2.1124999999999998</v>
      </c>
      <c r="N94" s="59">
        <v>2.0125000000000002</v>
      </c>
      <c r="O94" s="59">
        <v>2.0125000000000002</v>
      </c>
      <c r="P94" s="90">
        <v>1.7625</v>
      </c>
      <c r="Q94" s="60">
        <v>1.6625000000000001</v>
      </c>
      <c r="R94" s="6"/>
    </row>
    <row r="95" spans="1:18" x14ac:dyDescent="0.25">
      <c r="A95" s="1"/>
      <c r="B95" s="51" t="s">
        <v>62</v>
      </c>
      <c r="C95" s="59">
        <f>3.25+2/16</f>
        <v>3.375</v>
      </c>
      <c r="D95" s="59">
        <f>3.3+2/16</f>
        <v>3.4249999999999998</v>
      </c>
      <c r="E95" s="89">
        <f>3.6+2/16</f>
        <v>3.7250000000000001</v>
      </c>
      <c r="F95" s="59">
        <f>3.6+2/16</f>
        <v>3.7250000000000001</v>
      </c>
      <c r="G95" s="89">
        <v>3.5249999999999999</v>
      </c>
      <c r="H95" s="59">
        <f>3+2/16</f>
        <v>3.125</v>
      </c>
      <c r="I95" s="59">
        <f>2.7+2/16</f>
        <v>2.8250000000000002</v>
      </c>
      <c r="J95" s="90">
        <f>2.6+2/16</f>
        <v>2.7250000000000001</v>
      </c>
      <c r="K95" s="59">
        <f>2.5+2/16</f>
        <v>2.625</v>
      </c>
      <c r="L95" s="59">
        <v>2.3250000000000002</v>
      </c>
      <c r="M95" s="59">
        <f>2.05+2/16</f>
        <v>2.1749999999999998</v>
      </c>
      <c r="N95" s="59">
        <v>2.0750000000000002</v>
      </c>
      <c r="O95" s="59">
        <v>2.0750000000000002</v>
      </c>
      <c r="P95" s="90">
        <v>1.825</v>
      </c>
      <c r="Q95" s="60">
        <v>1.7250000000000001</v>
      </c>
      <c r="R95" s="6"/>
    </row>
    <row r="96" spans="1:18" x14ac:dyDescent="0.25">
      <c r="A96" s="1"/>
      <c r="B96" s="42"/>
      <c r="C96" s="59"/>
      <c r="D96" s="59"/>
      <c r="E96" s="89"/>
      <c r="F96" s="59"/>
      <c r="G96" s="89"/>
      <c r="H96" s="59"/>
      <c r="I96" s="59"/>
      <c r="J96" s="90"/>
      <c r="K96" s="59"/>
      <c r="L96" s="59"/>
      <c r="M96" s="59"/>
      <c r="N96" s="59"/>
      <c r="O96" s="59"/>
      <c r="P96" s="90"/>
      <c r="Q96" s="60"/>
      <c r="R96" s="6"/>
    </row>
    <row r="97" spans="1:18" x14ac:dyDescent="0.25">
      <c r="A97" s="1"/>
      <c r="B97" s="36"/>
      <c r="C97" s="61"/>
      <c r="D97" s="61"/>
      <c r="E97" s="66"/>
      <c r="F97" s="61"/>
      <c r="G97" s="66"/>
      <c r="H97" s="61"/>
      <c r="I97" s="61"/>
      <c r="J97" s="86"/>
      <c r="K97" s="61"/>
      <c r="L97" s="61"/>
      <c r="M97" s="61"/>
      <c r="N97" s="61"/>
      <c r="O97" s="61"/>
      <c r="P97" s="86"/>
      <c r="Q97" s="62"/>
      <c r="R97" s="6"/>
    </row>
    <row r="98" spans="1:18" x14ac:dyDescent="0.25">
      <c r="A98" s="1"/>
      <c r="B98" s="42" t="s">
        <v>64</v>
      </c>
      <c r="C98" s="61"/>
      <c r="D98" s="61"/>
      <c r="E98" s="66"/>
      <c r="F98" s="61"/>
      <c r="G98" s="66"/>
      <c r="H98" s="61"/>
      <c r="I98" s="61"/>
      <c r="J98" s="86"/>
      <c r="K98" s="61"/>
      <c r="L98" s="61"/>
      <c r="M98" s="61"/>
      <c r="N98" s="61"/>
      <c r="O98" s="61"/>
      <c r="P98" s="86"/>
      <c r="Q98" s="62"/>
      <c r="R98" s="6"/>
    </row>
    <row r="99" spans="1:18" x14ac:dyDescent="0.25">
      <c r="A99" s="1"/>
      <c r="B99" s="44" t="s">
        <v>65</v>
      </c>
      <c r="C99" s="61"/>
      <c r="D99" s="61"/>
      <c r="E99" s="66"/>
      <c r="F99" s="61"/>
      <c r="G99" s="66"/>
      <c r="H99" s="61"/>
      <c r="I99" s="61"/>
      <c r="J99" s="86"/>
      <c r="K99" s="61"/>
      <c r="L99" s="61"/>
      <c r="M99" s="61"/>
      <c r="N99" s="61"/>
      <c r="O99" s="61"/>
      <c r="P99" s="86"/>
      <c r="Q99" s="62"/>
      <c r="R99" s="6"/>
    </row>
    <row r="100" spans="1:18" x14ac:dyDescent="0.25">
      <c r="A100" s="1"/>
      <c r="B100" s="51" t="s">
        <v>66</v>
      </c>
      <c r="C100" s="48">
        <v>22</v>
      </c>
      <c r="D100" s="48">
        <v>22</v>
      </c>
      <c r="E100" s="66">
        <v>22</v>
      </c>
      <c r="F100" s="48">
        <v>18</v>
      </c>
      <c r="G100" s="66">
        <v>18</v>
      </c>
      <c r="H100" s="48">
        <v>18</v>
      </c>
      <c r="I100" s="48">
        <v>18</v>
      </c>
      <c r="J100" s="82">
        <v>18</v>
      </c>
      <c r="K100" s="48">
        <v>18</v>
      </c>
      <c r="L100" s="48">
        <v>18</v>
      </c>
      <c r="M100" s="48">
        <v>18</v>
      </c>
      <c r="N100" s="48">
        <v>18</v>
      </c>
      <c r="O100" s="48">
        <v>18</v>
      </c>
      <c r="P100" s="82">
        <v>18</v>
      </c>
      <c r="Q100" s="49">
        <v>17</v>
      </c>
      <c r="R100" s="6"/>
    </row>
    <row r="101" spans="1:18" x14ac:dyDescent="0.25">
      <c r="A101" s="1"/>
      <c r="B101" s="51" t="s">
        <v>67</v>
      </c>
      <c r="C101" s="48">
        <v>5</v>
      </c>
      <c r="D101" s="48">
        <v>5</v>
      </c>
      <c r="E101" s="66">
        <v>5</v>
      </c>
      <c r="F101" s="48">
        <v>5</v>
      </c>
      <c r="G101" s="66">
        <v>5</v>
      </c>
      <c r="H101" s="48">
        <v>5</v>
      </c>
      <c r="I101" s="48">
        <v>5</v>
      </c>
      <c r="J101" s="82">
        <v>5</v>
      </c>
      <c r="K101" s="48">
        <v>5</v>
      </c>
      <c r="L101" s="48">
        <v>5</v>
      </c>
      <c r="M101" s="48">
        <v>5</v>
      </c>
      <c r="N101" s="48">
        <v>5</v>
      </c>
      <c r="O101" s="48">
        <v>5</v>
      </c>
      <c r="P101" s="82">
        <v>5</v>
      </c>
      <c r="Q101" s="49">
        <v>4.75</v>
      </c>
      <c r="R101" s="6"/>
    </row>
    <row r="102" spans="1:18" ht="15.75" thickBot="1" x14ac:dyDescent="0.3">
      <c r="A102" s="1"/>
      <c r="B102" s="67" t="s">
        <v>0</v>
      </c>
      <c r="C102" s="68" t="s">
        <v>0</v>
      </c>
      <c r="D102" s="69" t="s">
        <v>0</v>
      </c>
      <c r="E102" s="69" t="s">
        <v>0</v>
      </c>
      <c r="F102" s="69" t="s">
        <v>0</v>
      </c>
      <c r="G102" s="91"/>
      <c r="H102" s="92"/>
      <c r="I102" s="92"/>
      <c r="J102" s="93"/>
      <c r="K102" s="92"/>
      <c r="L102" s="92"/>
      <c r="M102" s="92"/>
      <c r="N102" s="92"/>
      <c r="O102" s="92"/>
      <c r="P102" s="93"/>
      <c r="Q102" s="94"/>
      <c r="R102" s="6"/>
    </row>
    <row r="103" spans="1:18" ht="15.75" thickTop="1" x14ac:dyDescent="0.25">
      <c r="A103" s="1"/>
      <c r="B103" s="95" t="s">
        <v>68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6"/>
    </row>
    <row r="104" spans="1:18" ht="20.25" x14ac:dyDescent="0.3">
      <c r="A104" s="1"/>
      <c r="B104" s="96" t="s">
        <v>117</v>
      </c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6"/>
    </row>
    <row r="105" spans="1:18" x14ac:dyDescent="0.25">
      <c r="A105" s="1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</row>
    <row r="106" spans="1:18" ht="15.75" thickBot="1" x14ac:dyDescent="0.3">
      <c r="A106" s="1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</row>
    <row r="107" spans="1:18" ht="15.75" thickTop="1" x14ac:dyDescent="0.25">
      <c r="A107" s="1"/>
      <c r="B107" s="3" t="s">
        <v>0</v>
      </c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5"/>
      <c r="Q107" s="6"/>
      <c r="R107" s="6"/>
    </row>
    <row r="108" spans="1:18" x14ac:dyDescent="0.25">
      <c r="A108" s="1"/>
      <c r="B108" s="7" t="s">
        <v>118</v>
      </c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9"/>
      <c r="Q108" s="10"/>
      <c r="R108" s="6"/>
    </row>
    <row r="109" spans="1:18" x14ac:dyDescent="0.25">
      <c r="A109" s="1"/>
      <c r="B109" s="11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9"/>
      <c r="Q109" s="10"/>
      <c r="R109" s="6"/>
    </row>
    <row r="110" spans="1:18" x14ac:dyDescent="0.25">
      <c r="A110" s="1"/>
      <c r="B110" s="12"/>
      <c r="C110" s="13"/>
      <c r="D110" s="13"/>
      <c r="E110" s="73" t="s">
        <v>70</v>
      </c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4"/>
      <c r="Q110" s="10"/>
      <c r="R110" s="6"/>
    </row>
    <row r="111" spans="1:18" ht="15.75" thickBot="1" x14ac:dyDescent="0.3">
      <c r="A111" s="1"/>
      <c r="B111" s="15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9"/>
      <c r="Q111" s="10"/>
      <c r="R111" s="6"/>
    </row>
    <row r="112" spans="1:18" ht="15.75" thickTop="1" x14ac:dyDescent="0.25">
      <c r="A112" s="1"/>
      <c r="B112" s="20"/>
      <c r="C112" s="74"/>
      <c r="D112" s="22"/>
      <c r="E112" s="22"/>
      <c r="F112" s="22"/>
      <c r="G112" s="22"/>
      <c r="H112" s="22"/>
      <c r="I112" s="97"/>
      <c r="J112" s="98"/>
      <c r="K112" s="98"/>
      <c r="L112" s="98"/>
      <c r="M112" s="98"/>
      <c r="N112" s="98"/>
      <c r="O112" s="98"/>
      <c r="P112" s="98"/>
      <c r="Q112" s="6"/>
      <c r="R112" s="6"/>
    </row>
    <row r="113" spans="1:18" x14ac:dyDescent="0.25">
      <c r="A113" s="1"/>
      <c r="B113" s="25" t="s">
        <v>3</v>
      </c>
      <c r="C113" s="75" t="s">
        <v>119</v>
      </c>
      <c r="D113" s="28" t="s">
        <v>120</v>
      </c>
      <c r="E113" s="28" t="s">
        <v>121</v>
      </c>
      <c r="F113" s="28" t="s">
        <v>122</v>
      </c>
      <c r="G113" s="28" t="s">
        <v>123</v>
      </c>
      <c r="H113" s="28" t="s">
        <v>124</v>
      </c>
      <c r="I113" s="28" t="s">
        <v>125</v>
      </c>
      <c r="J113" s="99" t="s">
        <v>126</v>
      </c>
      <c r="K113" s="99" t="s">
        <v>127</v>
      </c>
      <c r="L113" s="99" t="s">
        <v>128</v>
      </c>
      <c r="M113" s="99" t="s">
        <v>129</v>
      </c>
      <c r="N113" s="99" t="s">
        <v>130</v>
      </c>
      <c r="O113" s="25" t="s">
        <v>131</v>
      </c>
      <c r="P113" s="25" t="s">
        <v>132</v>
      </c>
      <c r="Q113" s="6"/>
      <c r="R113" s="6"/>
    </row>
    <row r="114" spans="1:18" ht="15.75" thickBot="1" x14ac:dyDescent="0.3">
      <c r="A114" s="1"/>
      <c r="B114" s="30"/>
      <c r="C114" s="77" t="s">
        <v>133</v>
      </c>
      <c r="D114" s="34" t="s">
        <v>134</v>
      </c>
      <c r="E114" s="100" t="s">
        <v>135</v>
      </c>
      <c r="F114" s="100" t="s">
        <v>136</v>
      </c>
      <c r="G114" s="34" t="s">
        <v>137</v>
      </c>
      <c r="H114" s="34" t="s">
        <v>138</v>
      </c>
      <c r="I114" s="34" t="s">
        <v>139</v>
      </c>
      <c r="J114" s="101" t="s">
        <v>140</v>
      </c>
      <c r="K114" s="101" t="s">
        <v>141</v>
      </c>
      <c r="L114" s="102" t="s">
        <v>142</v>
      </c>
      <c r="M114" s="102" t="s">
        <v>143</v>
      </c>
      <c r="N114" s="102" t="s">
        <v>144</v>
      </c>
      <c r="O114" s="102" t="s">
        <v>145</v>
      </c>
      <c r="P114" s="102" t="s">
        <v>146</v>
      </c>
      <c r="Q114" s="6"/>
      <c r="R114" s="6"/>
    </row>
    <row r="115" spans="1:18" x14ac:dyDescent="0.25">
      <c r="A115" s="1"/>
      <c r="B115" s="36"/>
      <c r="C115" s="13"/>
      <c r="D115" s="39"/>
      <c r="E115" s="39"/>
      <c r="F115" s="39"/>
      <c r="G115" s="39"/>
      <c r="H115" s="39"/>
      <c r="I115" s="40"/>
      <c r="J115" s="14"/>
      <c r="K115" s="14"/>
      <c r="L115" s="14"/>
      <c r="M115" s="14"/>
      <c r="N115" s="14"/>
      <c r="O115" s="14"/>
      <c r="P115" s="14"/>
      <c r="Q115" s="6"/>
      <c r="R115" s="6"/>
    </row>
    <row r="116" spans="1:18" x14ac:dyDescent="0.25">
      <c r="A116" s="1"/>
      <c r="B116" s="42" t="s">
        <v>30</v>
      </c>
      <c r="C116" s="13"/>
      <c r="D116" s="39"/>
      <c r="E116" s="39"/>
      <c r="F116" s="39"/>
      <c r="G116" s="39"/>
      <c r="H116" s="39"/>
      <c r="I116" s="39"/>
      <c r="J116" s="14"/>
      <c r="K116" s="14"/>
      <c r="L116" s="14"/>
      <c r="M116" s="14"/>
      <c r="N116" s="14"/>
      <c r="O116" s="14"/>
      <c r="P116" s="14"/>
      <c r="Q116" s="6"/>
      <c r="R116" s="6"/>
    </row>
    <row r="117" spans="1:18" x14ac:dyDescent="0.25">
      <c r="A117" s="1"/>
      <c r="B117" s="44" t="s">
        <v>31</v>
      </c>
      <c r="C117" s="13"/>
      <c r="D117" s="39"/>
      <c r="E117" s="39"/>
      <c r="F117" s="39"/>
      <c r="G117" s="39"/>
      <c r="H117" s="39"/>
      <c r="I117" s="39"/>
      <c r="J117" s="14"/>
      <c r="K117" s="14"/>
      <c r="L117" s="14"/>
      <c r="M117" s="14"/>
      <c r="N117" s="14"/>
      <c r="O117" s="14"/>
      <c r="P117" s="14"/>
      <c r="Q117" s="6"/>
      <c r="R117" s="6"/>
    </row>
    <row r="118" spans="1:18" x14ac:dyDescent="0.25">
      <c r="A118" s="1"/>
      <c r="B118" s="46" t="s">
        <v>32</v>
      </c>
      <c r="C118" s="66">
        <v>5.25</v>
      </c>
      <c r="D118" s="48">
        <v>5.25</v>
      </c>
      <c r="E118" s="48">
        <v>5.25</v>
      </c>
      <c r="F118" s="48">
        <v>5.25</v>
      </c>
      <c r="G118" s="48">
        <v>5.25</v>
      </c>
      <c r="H118" s="48">
        <v>5.25</v>
      </c>
      <c r="I118" s="48">
        <v>5.25</v>
      </c>
      <c r="J118" s="65">
        <v>5.25</v>
      </c>
      <c r="K118" s="65">
        <v>5.5</v>
      </c>
      <c r="L118" s="65">
        <v>5.5</v>
      </c>
      <c r="M118" s="65">
        <v>4.75</v>
      </c>
      <c r="N118" s="65">
        <v>4.5</v>
      </c>
      <c r="O118" s="65">
        <v>4.25</v>
      </c>
      <c r="P118" s="65">
        <v>4</v>
      </c>
      <c r="Q118" s="6"/>
      <c r="R118" s="6"/>
    </row>
    <row r="119" spans="1:18" x14ac:dyDescent="0.25">
      <c r="A119" s="1"/>
      <c r="B119" s="46" t="s">
        <v>33</v>
      </c>
      <c r="C119" s="66">
        <v>10</v>
      </c>
      <c r="D119" s="48">
        <v>10</v>
      </c>
      <c r="E119" s="48">
        <v>10</v>
      </c>
      <c r="F119" s="48">
        <v>10</v>
      </c>
      <c r="G119" s="48">
        <v>10</v>
      </c>
      <c r="H119" s="48">
        <v>10</v>
      </c>
      <c r="I119" s="48">
        <v>10</v>
      </c>
      <c r="J119" s="65">
        <v>10</v>
      </c>
      <c r="K119" s="65">
        <v>10</v>
      </c>
      <c r="L119" s="65">
        <v>10</v>
      </c>
      <c r="M119" s="65">
        <v>10</v>
      </c>
      <c r="N119" s="65">
        <v>10</v>
      </c>
      <c r="O119" s="65">
        <v>10</v>
      </c>
      <c r="P119" s="65">
        <v>10</v>
      </c>
      <c r="Q119" s="6"/>
      <c r="R119" s="6"/>
    </row>
    <row r="120" spans="1:18" x14ac:dyDescent="0.25">
      <c r="A120" s="1"/>
      <c r="B120" s="46"/>
      <c r="C120" s="66"/>
      <c r="D120" s="48"/>
      <c r="E120" s="48"/>
      <c r="F120" s="48"/>
      <c r="G120" s="48"/>
      <c r="H120" s="48"/>
      <c r="I120" s="48"/>
      <c r="J120" s="65"/>
      <c r="K120" s="65"/>
      <c r="L120" s="65"/>
      <c r="M120" s="65"/>
      <c r="N120" s="65"/>
      <c r="O120" s="65"/>
      <c r="P120" s="65"/>
      <c r="Q120" s="6"/>
      <c r="R120" s="6"/>
    </row>
    <row r="121" spans="1:18" x14ac:dyDescent="0.25">
      <c r="A121" s="1"/>
      <c r="B121" s="42" t="s">
        <v>101</v>
      </c>
      <c r="C121" s="66">
        <v>1.55</v>
      </c>
      <c r="D121" s="48" t="s">
        <v>147</v>
      </c>
      <c r="E121" s="48" t="s">
        <v>147</v>
      </c>
      <c r="F121" s="48" t="s">
        <v>147</v>
      </c>
      <c r="G121" s="48" t="s">
        <v>147</v>
      </c>
      <c r="H121" s="48" t="s">
        <v>147</v>
      </c>
      <c r="I121" s="48" t="s">
        <v>147</v>
      </c>
      <c r="J121" s="65" t="s">
        <v>147</v>
      </c>
      <c r="K121" s="65" t="s">
        <v>147</v>
      </c>
      <c r="L121" s="65" t="s">
        <v>147</v>
      </c>
      <c r="M121" s="65" t="s">
        <v>147</v>
      </c>
      <c r="N121" s="65" t="s">
        <v>147</v>
      </c>
      <c r="O121" s="65" t="s">
        <v>147</v>
      </c>
      <c r="P121" s="65" t="s">
        <v>147</v>
      </c>
      <c r="Q121" s="6"/>
      <c r="R121" s="6"/>
    </row>
    <row r="122" spans="1:18" x14ac:dyDescent="0.25">
      <c r="A122" s="1"/>
      <c r="B122" s="42"/>
      <c r="C122" s="66"/>
      <c r="D122" s="48"/>
      <c r="E122" s="48"/>
      <c r="F122" s="48"/>
      <c r="G122" s="48"/>
      <c r="H122" s="48"/>
      <c r="I122" s="48"/>
      <c r="J122" s="65"/>
      <c r="K122" s="65"/>
      <c r="L122" s="65"/>
      <c r="M122" s="65"/>
      <c r="N122" s="65"/>
      <c r="O122" s="65"/>
      <c r="P122" s="65"/>
      <c r="Q122" s="6"/>
      <c r="R122" s="6"/>
    </row>
    <row r="123" spans="1:18" x14ac:dyDescent="0.25">
      <c r="A123" s="1"/>
      <c r="B123" s="42" t="s">
        <v>102</v>
      </c>
      <c r="C123" s="66"/>
      <c r="D123" s="48"/>
      <c r="E123" s="48"/>
      <c r="F123" s="48"/>
      <c r="G123" s="48"/>
      <c r="H123" s="48"/>
      <c r="I123" s="48"/>
      <c r="J123" s="65"/>
      <c r="K123" s="65"/>
      <c r="L123" s="65"/>
      <c r="M123" s="65"/>
      <c r="N123" s="65"/>
      <c r="O123" s="65"/>
      <c r="P123" s="65"/>
      <c r="Q123" s="6"/>
      <c r="R123" s="6"/>
    </row>
    <row r="124" spans="1:18" x14ac:dyDescent="0.25">
      <c r="A124" s="1"/>
      <c r="B124" s="83" t="s">
        <v>103</v>
      </c>
      <c r="C124" s="66"/>
      <c r="D124" s="48"/>
      <c r="E124" s="48"/>
      <c r="F124" s="48"/>
      <c r="G124" s="48"/>
      <c r="H124" s="48"/>
      <c r="I124" s="48"/>
      <c r="J124" s="65"/>
      <c r="K124" s="65"/>
      <c r="L124" s="65"/>
      <c r="M124" s="65"/>
      <c r="N124" s="65"/>
      <c r="O124" s="65"/>
      <c r="P124" s="65"/>
      <c r="Q124" s="6"/>
      <c r="R124" s="6"/>
    </row>
    <row r="125" spans="1:18" x14ac:dyDescent="0.25">
      <c r="A125" s="1"/>
      <c r="B125" s="51" t="s">
        <v>160</v>
      </c>
      <c r="C125" s="66"/>
      <c r="D125" s="48"/>
      <c r="E125" s="48"/>
      <c r="F125" s="48"/>
      <c r="G125" s="48"/>
      <c r="H125" s="48"/>
      <c r="I125" s="48"/>
      <c r="J125" s="65"/>
      <c r="K125" s="65"/>
      <c r="L125" s="65"/>
      <c r="M125" s="65"/>
      <c r="N125" s="65"/>
      <c r="O125" s="65"/>
      <c r="P125" s="65"/>
      <c r="Q125" s="6"/>
      <c r="R125" s="6"/>
    </row>
    <row r="126" spans="1:18" x14ac:dyDescent="0.25">
      <c r="A126" s="1"/>
      <c r="B126" s="51" t="s">
        <v>148</v>
      </c>
      <c r="C126" s="85" t="s">
        <v>105</v>
      </c>
      <c r="D126" s="53">
        <v>1.9</v>
      </c>
      <c r="E126" s="48">
        <v>2.15</v>
      </c>
      <c r="F126" s="48">
        <v>2.85</v>
      </c>
      <c r="G126" s="48">
        <v>3.05</v>
      </c>
      <c r="H126" s="61">
        <v>3.15</v>
      </c>
      <c r="I126" s="61">
        <v>3.3</v>
      </c>
      <c r="J126" s="103">
        <v>3.45</v>
      </c>
      <c r="K126" s="103">
        <v>3.65</v>
      </c>
      <c r="L126" s="103">
        <v>3.35</v>
      </c>
      <c r="M126" s="103">
        <v>2.2000000000000002</v>
      </c>
      <c r="N126" s="103">
        <v>1.9</v>
      </c>
      <c r="O126" s="103">
        <v>1.25</v>
      </c>
      <c r="P126" s="103">
        <v>1.25</v>
      </c>
      <c r="Q126" s="6"/>
      <c r="R126" s="6"/>
    </row>
    <row r="127" spans="1:18" x14ac:dyDescent="0.25">
      <c r="A127" s="1"/>
      <c r="B127" s="51" t="s">
        <v>161</v>
      </c>
      <c r="C127" s="82"/>
      <c r="D127" s="48"/>
      <c r="E127" s="48"/>
      <c r="F127" s="48"/>
      <c r="G127" s="48"/>
      <c r="H127" s="61"/>
      <c r="I127" s="61"/>
      <c r="J127" s="103"/>
      <c r="K127" s="103"/>
      <c r="L127" s="103"/>
      <c r="M127" s="103"/>
      <c r="N127" s="103"/>
      <c r="O127" s="103"/>
      <c r="P127" s="103"/>
      <c r="Q127" s="6"/>
      <c r="R127" s="6"/>
    </row>
    <row r="128" spans="1:18" x14ac:dyDescent="0.25">
      <c r="A128" s="1"/>
      <c r="B128" s="51" t="s">
        <v>166</v>
      </c>
      <c r="C128" s="85" t="s">
        <v>105</v>
      </c>
      <c r="D128" s="53">
        <v>1.7</v>
      </c>
      <c r="E128" s="53">
        <v>1.95</v>
      </c>
      <c r="F128" s="53">
        <v>2.65</v>
      </c>
      <c r="G128" s="53">
        <v>2.85</v>
      </c>
      <c r="H128" s="104">
        <v>2.95</v>
      </c>
      <c r="I128" s="104">
        <v>3.1</v>
      </c>
      <c r="J128" s="105">
        <v>3.25</v>
      </c>
      <c r="K128" s="105">
        <v>3.45</v>
      </c>
      <c r="L128" s="105">
        <v>3.15</v>
      </c>
      <c r="M128" s="105">
        <v>2</v>
      </c>
      <c r="N128" s="105">
        <v>1.7</v>
      </c>
      <c r="O128" s="105">
        <v>1.05</v>
      </c>
      <c r="P128" s="105">
        <v>0.85</v>
      </c>
      <c r="Q128" s="6"/>
      <c r="R128" s="6"/>
    </row>
    <row r="129" spans="1:18" x14ac:dyDescent="0.25">
      <c r="A129" s="1"/>
      <c r="B129" s="51" t="s">
        <v>167</v>
      </c>
      <c r="C129" s="82"/>
      <c r="D129" s="48"/>
      <c r="E129" s="48"/>
      <c r="F129" s="48"/>
      <c r="G129" s="48"/>
      <c r="H129" s="61"/>
      <c r="I129" s="61"/>
      <c r="J129" s="103"/>
      <c r="K129" s="103"/>
      <c r="L129" s="103"/>
      <c r="M129" s="103"/>
      <c r="N129" s="103"/>
      <c r="O129" s="103"/>
      <c r="P129" s="103"/>
      <c r="Q129" s="6"/>
      <c r="R129" s="6"/>
    </row>
    <row r="130" spans="1:18" x14ac:dyDescent="0.25">
      <c r="A130" s="1"/>
      <c r="B130" s="106" t="s">
        <v>168</v>
      </c>
      <c r="C130" s="82" t="s">
        <v>105</v>
      </c>
      <c r="D130" s="48">
        <v>1.4</v>
      </c>
      <c r="E130" s="48">
        <v>1.65</v>
      </c>
      <c r="F130" s="48">
        <v>2.35</v>
      </c>
      <c r="G130" s="48">
        <v>2.5499999999999998</v>
      </c>
      <c r="H130" s="61">
        <v>2.65</v>
      </c>
      <c r="I130" s="61">
        <v>2.8</v>
      </c>
      <c r="J130" s="103">
        <v>2.95</v>
      </c>
      <c r="K130" s="103">
        <v>3.15</v>
      </c>
      <c r="L130" s="103">
        <v>2.65</v>
      </c>
      <c r="M130" s="103">
        <v>1.4</v>
      </c>
      <c r="N130" s="103">
        <v>1.1000000000000001</v>
      </c>
      <c r="O130" s="103">
        <v>0.85</v>
      </c>
      <c r="P130" s="103">
        <v>0.6</v>
      </c>
      <c r="Q130" s="6"/>
      <c r="R130" s="6"/>
    </row>
    <row r="131" spans="1:18" x14ac:dyDescent="0.25">
      <c r="A131" s="1"/>
      <c r="B131" s="51" t="s">
        <v>163</v>
      </c>
      <c r="C131" s="82"/>
      <c r="D131" s="48"/>
      <c r="E131" s="48"/>
      <c r="F131" s="48"/>
      <c r="G131" s="48"/>
      <c r="H131" s="61"/>
      <c r="I131" s="61"/>
      <c r="J131" s="103"/>
      <c r="K131" s="103"/>
      <c r="L131" s="103"/>
      <c r="M131" s="103"/>
      <c r="N131" s="103"/>
      <c r="O131" s="103"/>
      <c r="P131" s="103"/>
      <c r="Q131" s="6"/>
      <c r="R131" s="6"/>
    </row>
    <row r="132" spans="1:18" x14ac:dyDescent="0.25">
      <c r="A132" s="1"/>
      <c r="B132" s="51" t="s">
        <v>149</v>
      </c>
      <c r="C132" s="82" t="s">
        <v>105</v>
      </c>
      <c r="D132" s="48">
        <v>0.5</v>
      </c>
      <c r="E132" s="48">
        <v>0.5</v>
      </c>
      <c r="F132" s="48">
        <v>0.5</v>
      </c>
      <c r="G132" s="48">
        <v>0.5</v>
      </c>
      <c r="H132" s="61">
        <v>0.5</v>
      </c>
      <c r="I132" s="61">
        <v>0.5</v>
      </c>
      <c r="J132" s="103">
        <v>0.65</v>
      </c>
      <c r="K132" s="65" t="s">
        <v>147</v>
      </c>
      <c r="L132" s="65" t="s">
        <v>147</v>
      </c>
      <c r="M132" s="65" t="s">
        <v>147</v>
      </c>
      <c r="N132" s="65" t="s">
        <v>147</v>
      </c>
      <c r="O132" s="65" t="s">
        <v>147</v>
      </c>
      <c r="P132" s="65" t="s">
        <v>147</v>
      </c>
      <c r="Q132" s="6"/>
      <c r="R132" s="6"/>
    </row>
    <row r="133" spans="1:18" x14ac:dyDescent="0.25">
      <c r="A133" s="1"/>
      <c r="B133" s="36"/>
      <c r="C133" s="66"/>
      <c r="D133" s="48"/>
      <c r="E133" s="48"/>
      <c r="F133" s="48"/>
      <c r="G133" s="48"/>
      <c r="H133" s="48"/>
      <c r="I133" s="48"/>
      <c r="J133" s="65"/>
      <c r="K133" s="65"/>
      <c r="L133" s="65"/>
      <c r="M133" s="65"/>
      <c r="N133" s="65"/>
      <c r="O133" s="65"/>
      <c r="P133" s="65"/>
      <c r="Q133" s="6"/>
      <c r="R133" s="6"/>
    </row>
    <row r="134" spans="1:18" x14ac:dyDescent="0.25">
      <c r="A134" s="1"/>
      <c r="B134" s="42" t="s">
        <v>35</v>
      </c>
      <c r="C134" s="66"/>
      <c r="D134" s="48"/>
      <c r="E134" s="48"/>
      <c r="F134" s="48"/>
      <c r="G134" s="48"/>
      <c r="H134" s="48"/>
      <c r="I134" s="48"/>
      <c r="J134" s="65"/>
      <c r="K134" s="65"/>
      <c r="L134" s="65"/>
      <c r="M134" s="65"/>
      <c r="N134" s="65"/>
      <c r="O134" s="65"/>
      <c r="P134" s="65"/>
      <c r="Q134" s="6"/>
      <c r="R134" s="6"/>
    </row>
    <row r="135" spans="1:18" x14ac:dyDescent="0.25">
      <c r="A135" s="1"/>
      <c r="B135" s="42" t="s">
        <v>36</v>
      </c>
      <c r="C135" s="66"/>
      <c r="D135" s="48"/>
      <c r="E135" s="48"/>
      <c r="F135" s="48"/>
      <c r="G135" s="48"/>
      <c r="H135" s="48"/>
      <c r="I135" s="48"/>
      <c r="J135" s="65"/>
      <c r="K135" s="65"/>
      <c r="L135" s="65"/>
      <c r="M135" s="65"/>
      <c r="N135" s="65"/>
      <c r="O135" s="65"/>
      <c r="P135" s="65"/>
      <c r="Q135" s="6"/>
      <c r="R135" s="6"/>
    </row>
    <row r="136" spans="1:18" x14ac:dyDescent="0.25">
      <c r="A136" s="1"/>
      <c r="B136" s="44" t="s">
        <v>37</v>
      </c>
      <c r="C136" s="66"/>
      <c r="D136" s="48"/>
      <c r="E136" s="48"/>
      <c r="F136" s="48"/>
      <c r="G136" s="48"/>
      <c r="H136" s="48"/>
      <c r="I136" s="48"/>
      <c r="J136" s="65"/>
      <c r="K136" s="65"/>
      <c r="L136" s="65"/>
      <c r="M136" s="65"/>
      <c r="N136" s="65"/>
      <c r="O136" s="65"/>
      <c r="P136" s="65"/>
      <c r="Q136" s="6"/>
      <c r="R136" s="6"/>
    </row>
    <row r="137" spans="1:18" x14ac:dyDescent="0.25">
      <c r="A137" s="1"/>
      <c r="B137" s="46" t="s">
        <v>38</v>
      </c>
      <c r="C137" s="66">
        <v>5.25</v>
      </c>
      <c r="D137" s="48">
        <v>5.25</v>
      </c>
      <c r="E137" s="48">
        <v>5.25</v>
      </c>
      <c r="F137" s="48">
        <v>5.25</v>
      </c>
      <c r="G137" s="48">
        <v>5.25</v>
      </c>
      <c r="H137" s="48">
        <v>5.25</v>
      </c>
      <c r="I137" s="48">
        <v>5.25</v>
      </c>
      <c r="J137" s="65">
        <v>5.25</v>
      </c>
      <c r="K137" s="65">
        <v>5.5</v>
      </c>
      <c r="L137" s="65">
        <v>5.5</v>
      </c>
      <c r="M137" s="65">
        <v>4.75</v>
      </c>
      <c r="N137" s="65">
        <v>4.5</v>
      </c>
      <c r="O137" s="65">
        <v>4.25</v>
      </c>
      <c r="P137" s="65">
        <v>4</v>
      </c>
      <c r="Q137" s="6"/>
      <c r="R137" s="6"/>
    </row>
    <row r="138" spans="1:18" x14ac:dyDescent="0.25">
      <c r="A138" s="1"/>
      <c r="B138" s="46" t="s">
        <v>39</v>
      </c>
      <c r="C138" s="66">
        <v>7</v>
      </c>
      <c r="D138" s="48">
        <v>7</v>
      </c>
      <c r="E138" s="48">
        <v>7</v>
      </c>
      <c r="F138" s="48">
        <v>7</v>
      </c>
      <c r="G138" s="48">
        <v>7</v>
      </c>
      <c r="H138" s="48">
        <v>7</v>
      </c>
      <c r="I138" s="48">
        <v>7</v>
      </c>
      <c r="J138" s="65">
        <v>7</v>
      </c>
      <c r="K138" s="65">
        <v>7.25</v>
      </c>
      <c r="L138" s="65">
        <v>7.25</v>
      </c>
      <c r="M138" s="65">
        <v>6.5</v>
      </c>
      <c r="N138" s="65">
        <v>6.25</v>
      </c>
      <c r="O138" s="65">
        <v>6</v>
      </c>
      <c r="P138" s="65">
        <v>5.75</v>
      </c>
      <c r="Q138" s="6"/>
      <c r="R138" s="6"/>
    </row>
    <row r="139" spans="1:18" x14ac:dyDescent="0.25">
      <c r="A139" s="1"/>
      <c r="B139" s="51" t="s">
        <v>40</v>
      </c>
      <c r="C139" s="66" t="s">
        <v>150</v>
      </c>
      <c r="D139" s="48" t="s">
        <v>150</v>
      </c>
      <c r="E139" s="48" t="s">
        <v>150</v>
      </c>
      <c r="F139" s="48" t="s">
        <v>150</v>
      </c>
      <c r="G139" s="48" t="s">
        <v>150</v>
      </c>
      <c r="H139" s="48" t="s">
        <v>150</v>
      </c>
      <c r="I139" s="48" t="s">
        <v>150</v>
      </c>
      <c r="J139" s="65" t="s">
        <v>150</v>
      </c>
      <c r="K139" s="65" t="s">
        <v>151</v>
      </c>
      <c r="L139" s="65" t="s">
        <v>151</v>
      </c>
      <c r="M139" s="65" t="s">
        <v>152</v>
      </c>
      <c r="N139" s="65" t="s">
        <v>153</v>
      </c>
      <c r="O139" s="65" t="s">
        <v>154</v>
      </c>
      <c r="P139" s="65" t="s">
        <v>155</v>
      </c>
      <c r="Q139" s="6"/>
      <c r="R139" s="6"/>
    </row>
    <row r="140" spans="1:18" x14ac:dyDescent="0.25">
      <c r="A140" s="1"/>
      <c r="B140" s="51" t="s">
        <v>49</v>
      </c>
      <c r="C140" s="66">
        <v>5.25</v>
      </c>
      <c r="D140" s="48">
        <v>5.25</v>
      </c>
      <c r="E140" s="48">
        <v>5.25</v>
      </c>
      <c r="F140" s="48">
        <v>5.25</v>
      </c>
      <c r="G140" s="48">
        <v>5.25</v>
      </c>
      <c r="H140" s="48">
        <v>5.25</v>
      </c>
      <c r="I140" s="48">
        <v>5.25</v>
      </c>
      <c r="J140" s="65">
        <v>5.25</v>
      </c>
      <c r="K140" s="65">
        <v>5.5</v>
      </c>
      <c r="L140" s="65">
        <v>5.5</v>
      </c>
      <c r="M140" s="65">
        <v>4.75</v>
      </c>
      <c r="N140" s="65">
        <v>4.5</v>
      </c>
      <c r="O140" s="65">
        <v>4.25</v>
      </c>
      <c r="P140" s="65">
        <v>4</v>
      </c>
      <c r="Q140" s="6"/>
      <c r="R140" s="6"/>
    </row>
    <row r="141" spans="1:18" x14ac:dyDescent="0.25">
      <c r="A141" s="1"/>
      <c r="B141" s="46" t="s">
        <v>50</v>
      </c>
      <c r="C141" s="66">
        <v>12</v>
      </c>
      <c r="D141" s="48">
        <v>12</v>
      </c>
      <c r="E141" s="48">
        <v>12</v>
      </c>
      <c r="F141" s="48">
        <v>12</v>
      </c>
      <c r="G141" s="48">
        <v>12</v>
      </c>
      <c r="H141" s="48">
        <v>12</v>
      </c>
      <c r="I141" s="48">
        <v>12</v>
      </c>
      <c r="J141" s="65">
        <v>12</v>
      </c>
      <c r="K141" s="65">
        <v>12</v>
      </c>
      <c r="L141" s="65">
        <v>12</v>
      </c>
      <c r="M141" s="65">
        <v>12</v>
      </c>
      <c r="N141" s="65">
        <v>12</v>
      </c>
      <c r="O141" s="65">
        <v>10</v>
      </c>
      <c r="P141" s="65">
        <v>10</v>
      </c>
      <c r="Q141" s="6"/>
      <c r="R141" s="6"/>
    </row>
    <row r="142" spans="1:18" x14ac:dyDescent="0.25">
      <c r="A142" s="1"/>
      <c r="B142" s="36"/>
      <c r="C142" s="107"/>
      <c r="D142" s="61"/>
      <c r="E142" s="61"/>
      <c r="F142" s="61"/>
      <c r="G142" s="61"/>
      <c r="H142" s="61"/>
      <c r="I142" s="61"/>
      <c r="J142" s="103"/>
      <c r="K142" s="103"/>
      <c r="L142" s="103"/>
      <c r="M142" s="103"/>
      <c r="N142" s="103"/>
      <c r="O142" s="103"/>
      <c r="P142" s="103"/>
      <c r="Q142" s="6"/>
      <c r="R142" s="6"/>
    </row>
    <row r="143" spans="1:18" x14ac:dyDescent="0.25">
      <c r="A143" s="1"/>
      <c r="B143" s="44" t="s">
        <v>51</v>
      </c>
      <c r="C143" s="107"/>
      <c r="D143" s="61"/>
      <c r="E143" s="61"/>
      <c r="F143" s="61"/>
      <c r="G143" s="61"/>
      <c r="H143" s="61"/>
      <c r="I143" s="61"/>
      <c r="J143" s="103"/>
      <c r="K143" s="103"/>
      <c r="L143" s="103"/>
      <c r="M143" s="103"/>
      <c r="N143" s="103"/>
      <c r="O143" s="103"/>
      <c r="P143" s="103"/>
      <c r="Q143" s="6"/>
      <c r="R143" s="6"/>
    </row>
    <row r="144" spans="1:18" x14ac:dyDescent="0.25">
      <c r="A144" s="1"/>
      <c r="B144" s="51" t="s">
        <v>52</v>
      </c>
      <c r="C144" s="87">
        <v>5.75</v>
      </c>
      <c r="D144" s="55">
        <v>5.75</v>
      </c>
      <c r="E144" s="55">
        <v>5.75</v>
      </c>
      <c r="F144" s="55">
        <v>5.75</v>
      </c>
      <c r="G144" s="55">
        <v>5.75</v>
      </c>
      <c r="H144" s="55">
        <v>5.25</v>
      </c>
      <c r="I144" s="55">
        <v>5.25</v>
      </c>
      <c r="J144" s="108">
        <v>5.25</v>
      </c>
      <c r="K144" s="108">
        <v>5.25</v>
      </c>
      <c r="L144" s="108">
        <v>5.25</v>
      </c>
      <c r="M144" s="108">
        <v>5.25</v>
      </c>
      <c r="N144" s="108">
        <v>5.25</v>
      </c>
      <c r="O144" s="108">
        <v>4.25</v>
      </c>
      <c r="P144" s="108">
        <v>4.25</v>
      </c>
      <c r="Q144" s="16"/>
      <c r="R144" s="6"/>
    </row>
    <row r="145" spans="1:18" x14ac:dyDescent="0.25">
      <c r="A145" s="1"/>
      <c r="B145" s="51" t="s">
        <v>53</v>
      </c>
      <c r="C145" s="84" t="s">
        <v>116</v>
      </c>
      <c r="D145" s="53" t="s">
        <v>116</v>
      </c>
      <c r="E145" s="53" t="s">
        <v>116</v>
      </c>
      <c r="F145" s="53" t="s">
        <v>116</v>
      </c>
      <c r="G145" s="53" t="s">
        <v>116</v>
      </c>
      <c r="H145" s="53" t="s">
        <v>116</v>
      </c>
      <c r="I145" s="53" t="s">
        <v>116</v>
      </c>
      <c r="J145" s="109" t="s">
        <v>116</v>
      </c>
      <c r="K145" s="109" t="s">
        <v>116</v>
      </c>
      <c r="L145" s="109" t="s">
        <v>116</v>
      </c>
      <c r="M145" s="109" t="s">
        <v>116</v>
      </c>
      <c r="N145" s="109" t="s">
        <v>116</v>
      </c>
      <c r="O145" s="109" t="s">
        <v>116</v>
      </c>
      <c r="P145" s="109" t="s">
        <v>116</v>
      </c>
      <c r="Q145" s="6"/>
      <c r="R145" s="6"/>
    </row>
    <row r="146" spans="1:18" x14ac:dyDescent="0.25">
      <c r="A146" s="1"/>
      <c r="B146" s="36"/>
      <c r="C146" s="107"/>
      <c r="D146" s="61"/>
      <c r="E146" s="61"/>
      <c r="F146" s="61"/>
      <c r="G146" s="61"/>
      <c r="H146" s="61"/>
      <c r="I146" s="61"/>
      <c r="J146" s="103"/>
      <c r="K146" s="103"/>
      <c r="L146" s="103"/>
      <c r="M146" s="103"/>
      <c r="N146" s="103"/>
      <c r="O146" s="103"/>
      <c r="P146" s="103"/>
      <c r="Q146" s="6"/>
      <c r="R146" s="6"/>
    </row>
    <row r="147" spans="1:18" x14ac:dyDescent="0.25">
      <c r="A147" s="1"/>
      <c r="B147" s="42" t="s">
        <v>58</v>
      </c>
      <c r="C147" s="107"/>
      <c r="D147" s="61"/>
      <c r="E147" s="61"/>
      <c r="F147" s="61"/>
      <c r="G147" s="61"/>
      <c r="H147" s="61"/>
      <c r="I147" s="61"/>
      <c r="J147" s="103"/>
      <c r="K147" s="103"/>
      <c r="L147" s="103"/>
      <c r="M147" s="103"/>
      <c r="N147" s="103"/>
      <c r="O147" s="103"/>
      <c r="P147" s="103"/>
      <c r="Q147" s="6"/>
      <c r="R147" s="6"/>
    </row>
    <row r="148" spans="1:18" x14ac:dyDescent="0.25">
      <c r="A148" s="1"/>
      <c r="B148" s="44" t="s">
        <v>59</v>
      </c>
      <c r="C148" s="107"/>
      <c r="D148" s="61"/>
      <c r="E148" s="61"/>
      <c r="F148" s="61"/>
      <c r="G148" s="61"/>
      <c r="H148" s="61"/>
      <c r="I148" s="61"/>
      <c r="J148" s="103"/>
      <c r="K148" s="103"/>
      <c r="L148" s="103"/>
      <c r="M148" s="103"/>
      <c r="N148" s="103"/>
      <c r="O148" s="103"/>
      <c r="P148" s="103"/>
      <c r="Q148" s="6"/>
      <c r="R148" s="6"/>
    </row>
    <row r="149" spans="1:18" x14ac:dyDescent="0.25">
      <c r="A149" s="1"/>
      <c r="B149" s="51" t="s">
        <v>60</v>
      </c>
      <c r="C149" s="89">
        <v>1.55</v>
      </c>
      <c r="D149" s="59">
        <v>1.55</v>
      </c>
      <c r="E149" s="59">
        <v>1.55</v>
      </c>
      <c r="F149" s="59">
        <v>1.55</v>
      </c>
      <c r="G149" s="59">
        <v>1.55</v>
      </c>
      <c r="H149" s="59">
        <v>1.65</v>
      </c>
      <c r="I149" s="59">
        <v>1.7</v>
      </c>
      <c r="J149" s="110">
        <v>1.95</v>
      </c>
      <c r="K149" s="110">
        <v>2.2000000000000002</v>
      </c>
      <c r="L149" s="110">
        <v>2.2000000000000002</v>
      </c>
      <c r="M149" s="110">
        <v>1.3</v>
      </c>
      <c r="N149" s="110">
        <v>1</v>
      </c>
      <c r="O149" s="110">
        <v>0.85</v>
      </c>
      <c r="P149" s="110">
        <v>0.6</v>
      </c>
      <c r="Q149" s="6"/>
      <c r="R149" s="6"/>
    </row>
    <row r="150" spans="1:18" x14ac:dyDescent="0.25">
      <c r="A150" s="1"/>
      <c r="B150" s="51" t="s">
        <v>61</v>
      </c>
      <c r="C150" s="89">
        <v>1.6125</v>
      </c>
      <c r="D150" s="59">
        <v>1.6125</v>
      </c>
      <c r="E150" s="59">
        <v>1.6125</v>
      </c>
      <c r="F150" s="59">
        <v>1.6125</v>
      </c>
      <c r="G150" s="59">
        <v>1.6125</v>
      </c>
      <c r="H150" s="59">
        <v>1.7124999999999999</v>
      </c>
      <c r="I150" s="59">
        <v>1.7625</v>
      </c>
      <c r="J150" s="110">
        <v>2.0125000000000002</v>
      </c>
      <c r="K150" s="110">
        <v>2.2625000000000002</v>
      </c>
      <c r="L150" s="110">
        <v>2.2625000000000002</v>
      </c>
      <c r="M150" s="110">
        <v>1.3625</v>
      </c>
      <c r="N150" s="110">
        <v>1.0625</v>
      </c>
      <c r="O150" s="110">
        <v>0.91249999999999998</v>
      </c>
      <c r="P150" s="110">
        <v>0.66249999999999998</v>
      </c>
      <c r="Q150" s="6"/>
      <c r="R150" s="6"/>
    </row>
    <row r="151" spans="1:18" x14ac:dyDescent="0.25">
      <c r="A151" s="1"/>
      <c r="B151" s="51" t="s">
        <v>62</v>
      </c>
      <c r="C151" s="89">
        <v>1.675</v>
      </c>
      <c r="D151" s="59">
        <v>1.675</v>
      </c>
      <c r="E151" s="59">
        <v>1.675</v>
      </c>
      <c r="F151" s="59">
        <v>1.675</v>
      </c>
      <c r="G151" s="59">
        <v>1.675</v>
      </c>
      <c r="H151" s="59">
        <v>1.7749999999999999</v>
      </c>
      <c r="I151" s="59">
        <v>1.825</v>
      </c>
      <c r="J151" s="110">
        <v>2.0750000000000002</v>
      </c>
      <c r="K151" s="110">
        <v>2.3250000000000002</v>
      </c>
      <c r="L151" s="110">
        <v>2.3250000000000002</v>
      </c>
      <c r="M151" s="110">
        <v>1.425</v>
      </c>
      <c r="N151" s="110">
        <v>1.125</v>
      </c>
      <c r="O151" s="110">
        <v>0.97499999999999998</v>
      </c>
      <c r="P151" s="110">
        <v>0.72499999999999998</v>
      </c>
      <c r="Q151" s="6"/>
      <c r="R151" s="6"/>
    </row>
    <row r="152" spans="1:18" x14ac:dyDescent="0.25">
      <c r="A152" s="1"/>
      <c r="B152" s="42"/>
      <c r="C152" s="89"/>
      <c r="D152" s="59"/>
      <c r="E152" s="59"/>
      <c r="F152" s="59"/>
      <c r="G152" s="59"/>
      <c r="H152" s="59"/>
      <c r="I152" s="59"/>
      <c r="J152" s="110"/>
      <c r="K152" s="110"/>
      <c r="L152" s="110"/>
      <c r="M152" s="110"/>
      <c r="N152" s="110"/>
      <c r="O152" s="110"/>
      <c r="P152" s="110"/>
      <c r="Q152" s="6"/>
      <c r="R152" s="6"/>
    </row>
    <row r="153" spans="1:18" x14ac:dyDescent="0.25">
      <c r="A153" s="1"/>
      <c r="B153" s="36"/>
      <c r="C153" s="107"/>
      <c r="D153" s="61"/>
      <c r="E153" s="61"/>
      <c r="F153" s="61"/>
      <c r="G153" s="61"/>
      <c r="H153" s="61"/>
      <c r="I153" s="61"/>
      <c r="J153" s="103"/>
      <c r="K153" s="103"/>
      <c r="L153" s="103"/>
      <c r="M153" s="103"/>
      <c r="N153" s="103"/>
      <c r="O153" s="103"/>
      <c r="P153" s="103"/>
      <c r="Q153" s="6"/>
      <c r="R153" s="6"/>
    </row>
    <row r="154" spans="1:18" x14ac:dyDescent="0.25">
      <c r="A154" s="1"/>
      <c r="B154" s="42" t="s">
        <v>64</v>
      </c>
      <c r="C154" s="107"/>
      <c r="D154" s="61"/>
      <c r="E154" s="61"/>
      <c r="F154" s="61"/>
      <c r="G154" s="61"/>
      <c r="H154" s="61"/>
      <c r="I154" s="61"/>
      <c r="J154" s="103"/>
      <c r="K154" s="103"/>
      <c r="L154" s="103"/>
      <c r="M154" s="103"/>
      <c r="N154" s="103"/>
      <c r="O154" s="103"/>
      <c r="P154" s="103"/>
      <c r="Q154" s="6"/>
      <c r="R154" s="6"/>
    </row>
    <row r="155" spans="1:18" x14ac:dyDescent="0.25">
      <c r="A155" s="1"/>
      <c r="B155" s="44" t="s">
        <v>65</v>
      </c>
      <c r="C155" s="107"/>
      <c r="D155" s="61"/>
      <c r="E155" s="61"/>
      <c r="F155" s="61"/>
      <c r="G155" s="61"/>
      <c r="H155" s="61"/>
      <c r="I155" s="61"/>
      <c r="J155" s="103"/>
      <c r="K155" s="103"/>
      <c r="L155" s="103"/>
      <c r="M155" s="103"/>
      <c r="N155" s="103"/>
      <c r="O155" s="103"/>
      <c r="P155" s="103"/>
      <c r="Q155" s="6"/>
      <c r="R155" s="6"/>
    </row>
    <row r="156" spans="1:18" x14ac:dyDescent="0.25">
      <c r="A156" s="1"/>
      <c r="B156" s="51" t="s">
        <v>66</v>
      </c>
      <c r="C156" s="66">
        <v>15</v>
      </c>
      <c r="D156" s="48">
        <v>15</v>
      </c>
      <c r="E156" s="48">
        <v>15</v>
      </c>
      <c r="F156" s="48">
        <v>15</v>
      </c>
      <c r="G156" s="48">
        <v>15</v>
      </c>
      <c r="H156" s="48">
        <v>15</v>
      </c>
      <c r="I156" s="48">
        <v>15</v>
      </c>
      <c r="J156" s="65">
        <v>15</v>
      </c>
      <c r="K156" s="65" t="s">
        <v>147</v>
      </c>
      <c r="L156" s="65" t="s">
        <v>147</v>
      </c>
      <c r="M156" s="65" t="s">
        <v>147</v>
      </c>
      <c r="N156" s="65" t="s">
        <v>147</v>
      </c>
      <c r="O156" s="65" t="s">
        <v>147</v>
      </c>
      <c r="P156" s="65" t="s">
        <v>147</v>
      </c>
      <c r="Q156" s="6"/>
      <c r="R156" s="6"/>
    </row>
    <row r="157" spans="1:18" x14ac:dyDescent="0.25">
      <c r="A157" s="1"/>
      <c r="B157" s="51" t="s">
        <v>67</v>
      </c>
      <c r="C157" s="66">
        <v>4.25</v>
      </c>
      <c r="D157" s="48">
        <v>4.25</v>
      </c>
      <c r="E157" s="48">
        <v>4.25</v>
      </c>
      <c r="F157" s="48">
        <v>4.25</v>
      </c>
      <c r="G157" s="48">
        <v>4.25</v>
      </c>
      <c r="H157" s="48">
        <v>4.25</v>
      </c>
      <c r="I157" s="48">
        <v>4.25</v>
      </c>
      <c r="J157" s="65">
        <v>4.25</v>
      </c>
      <c r="K157" s="65">
        <v>3.25</v>
      </c>
      <c r="L157" s="65">
        <v>3.25</v>
      </c>
      <c r="M157" s="65">
        <v>3.25</v>
      </c>
      <c r="N157" s="65">
        <v>3.25</v>
      </c>
      <c r="O157" s="65">
        <v>3.25</v>
      </c>
      <c r="P157" s="65">
        <v>3.25</v>
      </c>
      <c r="Q157" s="6"/>
      <c r="R157" s="6"/>
    </row>
    <row r="158" spans="1:18" ht="15.75" thickBot="1" x14ac:dyDescent="0.3">
      <c r="A158" s="1"/>
      <c r="B158" s="67" t="s">
        <v>0</v>
      </c>
      <c r="C158" s="68"/>
      <c r="D158" s="92"/>
      <c r="E158" s="92"/>
      <c r="F158" s="92"/>
      <c r="G158" s="92"/>
      <c r="H158" s="92"/>
      <c r="I158" s="92"/>
      <c r="J158" s="70"/>
      <c r="K158" s="70"/>
      <c r="L158" s="70"/>
      <c r="M158" s="70"/>
      <c r="N158" s="70"/>
      <c r="O158" s="70"/>
      <c r="P158" s="70"/>
      <c r="Q158" s="66" t="s">
        <v>0</v>
      </c>
      <c r="R158" s="6"/>
    </row>
    <row r="159" spans="1:18" ht="15.75" thickTop="1" x14ac:dyDescent="0.25">
      <c r="A159" s="1"/>
      <c r="B159" s="95" t="s">
        <v>68</v>
      </c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6"/>
    </row>
    <row r="160" spans="1:18" ht="20.25" x14ac:dyDescent="0.3">
      <c r="A160" s="1"/>
      <c r="B160" s="96" t="s">
        <v>156</v>
      </c>
      <c r="C160" s="96"/>
      <c r="D160" s="96"/>
      <c r="E160" s="96"/>
      <c r="F160" s="96"/>
      <c r="G160" s="96"/>
      <c r="H160" s="96"/>
      <c r="I160" s="96"/>
      <c r="J160" s="96"/>
      <c r="K160" s="96"/>
      <c r="L160" s="96"/>
      <c r="M160" s="96"/>
      <c r="N160" s="96"/>
      <c r="O160" s="96"/>
      <c r="P160" s="96"/>
      <c r="Q160" s="96"/>
      <c r="R160" s="6"/>
    </row>
    <row r="161" spans="1:18" x14ac:dyDescent="0.25">
      <c r="A161" s="1"/>
      <c r="B161" s="111" t="s">
        <v>157</v>
      </c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111"/>
      <c r="Q161" s="111"/>
      <c r="R161" s="6"/>
    </row>
    <row r="162" spans="1:18" x14ac:dyDescent="0.25">
      <c r="A162" s="1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</row>
    <row r="163" spans="1:18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</sheetData>
  <mergeCells count="3">
    <mergeCell ref="B49:R49"/>
    <mergeCell ref="B104:Q104"/>
    <mergeCell ref="B160:Q16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2011-05-05T10:20:34Z</dcterms:created>
  <dcterms:modified xsi:type="dcterms:W3CDTF">2011-05-05T10:23:11Z</dcterms:modified>
</cp:coreProperties>
</file>