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8795" windowHeight="11760" activeTab="2"/>
  </bookViews>
  <sheets>
    <sheet name="Cameroun" sheetId="2" r:id="rId1"/>
    <sheet name="Centrafrique" sheetId="10" r:id="rId2"/>
    <sheet name="Congo" sheetId="11" r:id="rId3"/>
    <sheet name="Gabon" sheetId="12" r:id="rId4"/>
    <sheet name="Guinée Equatoriale" sheetId="13" r:id="rId5"/>
    <sheet name="Tchad" sheetId="15" r:id="rId6"/>
    <sheet name="Zone CEMAC" sheetId="14" r:id="rId7"/>
    <sheet name="Zone CEMAC PAR ETAT" sheetId="16" r:id="rId8"/>
  </sheets>
  <calcPr calcId="152511"/>
</workbook>
</file>

<file path=xl/calcChain.xml><?xml version="1.0" encoding="utf-8"?>
<calcChain xmlns="http://schemas.openxmlformats.org/spreadsheetml/2006/main">
  <c r="D118" i="14" l="1"/>
  <c r="D117" i="14"/>
  <c r="H70" i="2"/>
  <c r="H103" i="16" s="1"/>
  <c r="D114" i="14"/>
  <c r="D111" i="14"/>
  <c r="B111" i="14"/>
  <c r="J60" i="2"/>
  <c r="F109" i="14"/>
  <c r="D108" i="14"/>
  <c r="H108" i="14"/>
  <c r="D107" i="14"/>
  <c r="H107" i="14"/>
  <c r="I107" i="14"/>
  <c r="I118" i="14"/>
  <c r="D116" i="14"/>
  <c r="H70" i="10"/>
  <c r="H104" i="16" s="1"/>
  <c r="J66" i="10"/>
  <c r="H115" i="14"/>
  <c r="D113" i="14"/>
  <c r="H113" i="14"/>
  <c r="J62" i="10"/>
  <c r="F111" i="14"/>
  <c r="G70" i="10"/>
  <c r="G104" i="16" s="1"/>
  <c r="D110" i="14"/>
  <c r="H110" i="14"/>
  <c r="H70" i="11"/>
  <c r="H105" i="16" s="1"/>
  <c r="J60" i="11"/>
  <c r="B108" i="14"/>
  <c r="H70" i="12"/>
  <c r="H106" i="16" s="1"/>
  <c r="J60" i="15"/>
  <c r="E108" i="14"/>
  <c r="I108" i="14"/>
  <c r="D83" i="14"/>
  <c r="H83" i="14"/>
  <c r="D82" i="14"/>
  <c r="H82" i="14"/>
  <c r="J47" i="13"/>
  <c r="H80" i="14"/>
  <c r="K45" i="13"/>
  <c r="K44" i="13"/>
  <c r="H77" i="14"/>
  <c r="D76" i="14"/>
  <c r="H76" i="14"/>
  <c r="D73" i="14"/>
  <c r="H73" i="14"/>
  <c r="D112" i="14"/>
  <c r="H112" i="14"/>
  <c r="B109" i="14"/>
  <c r="E41" i="14"/>
  <c r="H25" i="15"/>
  <c r="H24" i="15"/>
  <c r="H23" i="15"/>
  <c r="H22" i="15"/>
  <c r="H33" i="13"/>
  <c r="H32" i="13"/>
  <c r="F47" i="14"/>
  <c r="F46" i="14"/>
  <c r="H29" i="13"/>
  <c r="G28" i="13"/>
  <c r="H27" i="13"/>
  <c r="F42" i="14"/>
  <c r="H24" i="13"/>
  <c r="H23" i="13"/>
  <c r="G15" i="13"/>
  <c r="F14" i="14"/>
  <c r="F13" i="14"/>
  <c r="H12" i="13"/>
  <c r="F11" i="14"/>
  <c r="F10" i="14"/>
  <c r="H9" i="13"/>
  <c r="F8" i="14"/>
  <c r="G7" i="13"/>
  <c r="C5" i="14"/>
  <c r="E6" i="14"/>
  <c r="G5" i="12"/>
  <c r="B42" i="14"/>
  <c r="D15" i="14"/>
  <c r="B17" i="10"/>
  <c r="B6" i="16" s="1"/>
  <c r="D41" i="14"/>
  <c r="F43" i="14"/>
  <c r="D43" i="14"/>
  <c r="G118" i="14"/>
  <c r="F118" i="14"/>
  <c r="E118" i="14"/>
  <c r="C118" i="14"/>
  <c r="I117" i="14"/>
  <c r="G117" i="14"/>
  <c r="F117" i="14"/>
  <c r="E117" i="14"/>
  <c r="C117" i="14"/>
  <c r="I116" i="14"/>
  <c r="G116" i="14"/>
  <c r="F116" i="14"/>
  <c r="E116" i="14"/>
  <c r="C116" i="14"/>
  <c r="I115" i="14"/>
  <c r="G115" i="14"/>
  <c r="F115" i="14"/>
  <c r="E115" i="14"/>
  <c r="D115" i="14"/>
  <c r="C115" i="14"/>
  <c r="I114" i="14"/>
  <c r="G114" i="14"/>
  <c r="F114" i="14"/>
  <c r="E114" i="14"/>
  <c r="C114" i="14"/>
  <c r="I113" i="14"/>
  <c r="G113" i="14"/>
  <c r="F113" i="14"/>
  <c r="E113" i="14"/>
  <c r="C113" i="14"/>
  <c r="I112" i="14"/>
  <c r="G112" i="14"/>
  <c r="F112" i="14"/>
  <c r="E112" i="14"/>
  <c r="C112" i="14"/>
  <c r="I111" i="14"/>
  <c r="G111" i="14"/>
  <c r="E111" i="14"/>
  <c r="C111" i="14"/>
  <c r="I110" i="14"/>
  <c r="G110" i="14"/>
  <c r="F110" i="14"/>
  <c r="E110" i="14"/>
  <c r="C110" i="14"/>
  <c r="I109" i="14"/>
  <c r="G109" i="14"/>
  <c r="E109" i="14"/>
  <c r="C109" i="14"/>
  <c r="G108" i="14"/>
  <c r="F108" i="14"/>
  <c r="C108" i="14"/>
  <c r="G107" i="14"/>
  <c r="F107" i="14"/>
  <c r="E107" i="14"/>
  <c r="C107" i="14"/>
  <c r="B118" i="14"/>
  <c r="B117" i="14"/>
  <c r="B116" i="14"/>
  <c r="B115" i="14"/>
  <c r="B114" i="14"/>
  <c r="B113" i="14"/>
  <c r="B112" i="14"/>
  <c r="B107" i="14"/>
  <c r="I84" i="14"/>
  <c r="H84" i="14"/>
  <c r="G84" i="14"/>
  <c r="F84" i="14"/>
  <c r="E84" i="14"/>
  <c r="D84" i="14"/>
  <c r="C84" i="14"/>
  <c r="I83" i="14"/>
  <c r="G83" i="14"/>
  <c r="F83" i="14"/>
  <c r="E83" i="14"/>
  <c r="C83" i="14"/>
  <c r="I82" i="14"/>
  <c r="G82" i="14"/>
  <c r="F82" i="14"/>
  <c r="E82" i="14"/>
  <c r="C82" i="14"/>
  <c r="I81" i="14"/>
  <c r="H81" i="14"/>
  <c r="G81" i="14"/>
  <c r="F81" i="14"/>
  <c r="E81" i="14"/>
  <c r="D81" i="14"/>
  <c r="C81" i="14"/>
  <c r="I80" i="14"/>
  <c r="G80" i="14"/>
  <c r="F80" i="14"/>
  <c r="E80" i="14"/>
  <c r="C80" i="14"/>
  <c r="I79" i="14"/>
  <c r="H79" i="14"/>
  <c r="G79" i="14"/>
  <c r="F79" i="14"/>
  <c r="E79" i="14"/>
  <c r="D79" i="14"/>
  <c r="C79" i="14"/>
  <c r="I78" i="14"/>
  <c r="H78" i="14"/>
  <c r="G78" i="14"/>
  <c r="F78" i="14"/>
  <c r="E78" i="14"/>
  <c r="D78" i="14"/>
  <c r="C78" i="14"/>
  <c r="I77" i="14"/>
  <c r="G77" i="14"/>
  <c r="F77" i="14"/>
  <c r="E77" i="14"/>
  <c r="C77" i="14"/>
  <c r="I76" i="14"/>
  <c r="G76" i="14"/>
  <c r="F76" i="14"/>
  <c r="E76" i="14"/>
  <c r="C76" i="14"/>
  <c r="I75" i="14"/>
  <c r="H75" i="14"/>
  <c r="G75" i="14"/>
  <c r="F75" i="14"/>
  <c r="E75" i="14"/>
  <c r="D75" i="14"/>
  <c r="C75" i="14"/>
  <c r="I74" i="14"/>
  <c r="H74" i="14"/>
  <c r="G74" i="14"/>
  <c r="F74" i="14"/>
  <c r="E74" i="14"/>
  <c r="D74" i="14"/>
  <c r="C74" i="14"/>
  <c r="I73" i="14"/>
  <c r="G73" i="14"/>
  <c r="F73" i="14"/>
  <c r="E73" i="14"/>
  <c r="C73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F49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F45" i="14"/>
  <c r="E45" i="14"/>
  <c r="D45" i="14"/>
  <c r="C45" i="14"/>
  <c r="E44" i="14"/>
  <c r="D44" i="14"/>
  <c r="C44" i="14"/>
  <c r="E43" i="14"/>
  <c r="C43" i="14"/>
  <c r="E42" i="14"/>
  <c r="D42" i="14"/>
  <c r="C42" i="14"/>
  <c r="C41" i="14"/>
  <c r="E40" i="14"/>
  <c r="D40" i="14"/>
  <c r="C40" i="14"/>
  <c r="E39" i="14"/>
  <c r="D39" i="14"/>
  <c r="C39" i="14"/>
  <c r="E38" i="14"/>
  <c r="D38" i="14"/>
  <c r="C38" i="14"/>
  <c r="B49" i="14"/>
  <c r="B48" i="14"/>
  <c r="B47" i="14"/>
  <c r="B46" i="14"/>
  <c r="B45" i="14"/>
  <c r="B44" i="14"/>
  <c r="B43" i="14"/>
  <c r="B41" i="14"/>
  <c r="B40" i="14"/>
  <c r="B39" i="14"/>
  <c r="B38" i="14"/>
  <c r="F16" i="14"/>
  <c r="E16" i="14"/>
  <c r="D16" i="14"/>
  <c r="C16" i="14"/>
  <c r="E15" i="14"/>
  <c r="C15" i="14"/>
  <c r="E14" i="14"/>
  <c r="D14" i="14"/>
  <c r="C14" i="14"/>
  <c r="E13" i="14"/>
  <c r="D13" i="14"/>
  <c r="C13" i="14"/>
  <c r="F12" i="14"/>
  <c r="E12" i="14"/>
  <c r="D12" i="14"/>
  <c r="C12" i="14"/>
  <c r="E11" i="14"/>
  <c r="D11" i="14"/>
  <c r="C11" i="14"/>
  <c r="E10" i="14"/>
  <c r="D10" i="14"/>
  <c r="C10" i="14"/>
  <c r="E9" i="14"/>
  <c r="D9" i="14"/>
  <c r="C9" i="14"/>
  <c r="E8" i="14"/>
  <c r="D8" i="14"/>
  <c r="C8" i="14"/>
  <c r="F7" i="14"/>
  <c r="E7" i="14"/>
  <c r="D7" i="14"/>
  <c r="C7" i="14"/>
  <c r="F6" i="14"/>
  <c r="D6" i="14"/>
  <c r="C6" i="14"/>
  <c r="B16" i="14"/>
  <c r="B15" i="14"/>
  <c r="B14" i="14"/>
  <c r="B13" i="14"/>
  <c r="B12" i="14"/>
  <c r="B11" i="14"/>
  <c r="B10" i="14"/>
  <c r="B9" i="14"/>
  <c r="B8" i="14"/>
  <c r="B7" i="14"/>
  <c r="K101" i="16"/>
  <c r="I70" i="15"/>
  <c r="I108" i="16" s="1"/>
  <c r="H70" i="15"/>
  <c r="H108" i="16" s="1"/>
  <c r="G70" i="15"/>
  <c r="G108" i="16" s="1"/>
  <c r="F70" i="15"/>
  <c r="F108" i="16" s="1"/>
  <c r="E70" i="15"/>
  <c r="E108" i="16" s="1"/>
  <c r="D70" i="15"/>
  <c r="D108" i="16" s="1"/>
  <c r="C70" i="15"/>
  <c r="C108" i="16" s="1"/>
  <c r="B70" i="15"/>
  <c r="B108" i="16" s="1"/>
  <c r="K69" i="15"/>
  <c r="J69" i="15"/>
  <c r="K68" i="15"/>
  <c r="J68" i="15"/>
  <c r="K67" i="15"/>
  <c r="J67" i="15"/>
  <c r="K66" i="15"/>
  <c r="J66" i="15"/>
  <c r="K65" i="15"/>
  <c r="J65" i="15"/>
  <c r="K64" i="15"/>
  <c r="J64" i="15"/>
  <c r="K63" i="15"/>
  <c r="J63" i="15"/>
  <c r="K62" i="15"/>
  <c r="J62" i="15"/>
  <c r="K61" i="15"/>
  <c r="J61" i="15"/>
  <c r="K56" i="15"/>
  <c r="I52" i="15"/>
  <c r="I76" i="16" s="1"/>
  <c r="H52" i="15"/>
  <c r="H76" i="16" s="1"/>
  <c r="G52" i="15"/>
  <c r="G76" i="16" s="1"/>
  <c r="F52" i="15"/>
  <c r="F76" i="16" s="1"/>
  <c r="E52" i="15"/>
  <c r="E76" i="16" s="1"/>
  <c r="D52" i="15"/>
  <c r="D76" i="16" s="1"/>
  <c r="C52" i="15"/>
  <c r="C76" i="16" s="1"/>
  <c r="B52" i="15"/>
  <c r="B76" i="16" s="1"/>
  <c r="K51" i="15"/>
  <c r="J51" i="15"/>
  <c r="K50" i="15"/>
  <c r="J50" i="15"/>
  <c r="K49" i="15"/>
  <c r="J49" i="15"/>
  <c r="K48" i="15"/>
  <c r="J48" i="15"/>
  <c r="K47" i="15"/>
  <c r="J47" i="15"/>
  <c r="K46" i="15"/>
  <c r="J46" i="15"/>
  <c r="K45" i="15"/>
  <c r="J45" i="15"/>
  <c r="K44" i="15"/>
  <c r="J44" i="15"/>
  <c r="K43" i="15"/>
  <c r="J43" i="15"/>
  <c r="K42" i="15"/>
  <c r="J42" i="15"/>
  <c r="K41" i="15"/>
  <c r="J41" i="15"/>
  <c r="K40" i="15"/>
  <c r="J40" i="15"/>
  <c r="J52" i="15" s="1"/>
  <c r="E34" i="15"/>
  <c r="E43" i="16" s="1"/>
  <c r="D34" i="15"/>
  <c r="D43" i="16" s="1"/>
  <c r="C34" i="15"/>
  <c r="C43" i="16" s="1"/>
  <c r="B34" i="15"/>
  <c r="B43" i="16" s="1"/>
  <c r="H33" i="15"/>
  <c r="G33" i="15"/>
  <c r="H32" i="15"/>
  <c r="G32" i="15"/>
  <c r="H31" i="15"/>
  <c r="G31" i="15"/>
  <c r="H30" i="15"/>
  <c r="G30" i="15"/>
  <c r="H29" i="15"/>
  <c r="G29" i="15"/>
  <c r="H28" i="15"/>
  <c r="G28" i="15"/>
  <c r="H27" i="15"/>
  <c r="G27" i="15"/>
  <c r="H26" i="15"/>
  <c r="G26" i="15"/>
  <c r="G25" i="15"/>
  <c r="F17" i="15"/>
  <c r="F10" i="16" s="1"/>
  <c r="E17" i="15"/>
  <c r="E10" i="16" s="1"/>
  <c r="D17" i="15"/>
  <c r="D10" i="16" s="1"/>
  <c r="C17" i="15"/>
  <c r="C10" i="16" s="1"/>
  <c r="B17" i="15"/>
  <c r="B10" i="16" s="1"/>
  <c r="H16" i="15"/>
  <c r="G16" i="15"/>
  <c r="H15" i="15"/>
  <c r="G15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H7" i="15"/>
  <c r="G7" i="15"/>
  <c r="H6" i="15"/>
  <c r="G6" i="15"/>
  <c r="H5" i="15"/>
  <c r="H17" i="15" s="1"/>
  <c r="G5" i="15"/>
  <c r="K105" i="14"/>
  <c r="I70" i="13"/>
  <c r="I107" i="16" s="1"/>
  <c r="G70" i="13"/>
  <c r="G107" i="16" s="1"/>
  <c r="F70" i="13"/>
  <c r="F107" i="16" s="1"/>
  <c r="E70" i="13"/>
  <c r="E107" i="16" s="1"/>
  <c r="C70" i="13"/>
  <c r="C107" i="16" s="1"/>
  <c r="K69" i="13"/>
  <c r="J69" i="13"/>
  <c r="K68" i="13"/>
  <c r="J68" i="13"/>
  <c r="K67" i="13"/>
  <c r="J67" i="13"/>
  <c r="K66" i="13"/>
  <c r="J66" i="13"/>
  <c r="K65" i="13"/>
  <c r="J65" i="13"/>
  <c r="K64" i="13"/>
  <c r="J64" i="13"/>
  <c r="K63" i="13"/>
  <c r="K62" i="13"/>
  <c r="J62" i="13"/>
  <c r="K61" i="13"/>
  <c r="J61" i="13"/>
  <c r="K59" i="13"/>
  <c r="J59" i="13"/>
  <c r="K58" i="13"/>
  <c r="J58" i="13"/>
  <c r="K56" i="13"/>
  <c r="I52" i="13"/>
  <c r="I75" i="16" s="1"/>
  <c r="G52" i="13"/>
  <c r="G75" i="16" s="1"/>
  <c r="F52" i="13"/>
  <c r="F75" i="16" s="1"/>
  <c r="E52" i="13"/>
  <c r="E75" i="16" s="1"/>
  <c r="C52" i="13"/>
  <c r="C75" i="16" s="1"/>
  <c r="B52" i="13"/>
  <c r="B75" i="16" s="1"/>
  <c r="K51" i="13"/>
  <c r="J51" i="13"/>
  <c r="K50" i="13"/>
  <c r="J50" i="13"/>
  <c r="J49" i="13"/>
  <c r="K48" i="13"/>
  <c r="J48" i="13"/>
  <c r="K47" i="13"/>
  <c r="K46" i="13"/>
  <c r="J46" i="13"/>
  <c r="J45" i="13"/>
  <c r="K43" i="13"/>
  <c r="J43" i="13"/>
  <c r="K42" i="13"/>
  <c r="J42" i="13"/>
  <c r="K41" i="13"/>
  <c r="J41" i="13"/>
  <c r="K40" i="13"/>
  <c r="J40" i="13"/>
  <c r="E34" i="13"/>
  <c r="E42" i="16" s="1"/>
  <c r="D34" i="13"/>
  <c r="D42" i="16" s="1"/>
  <c r="C34" i="13"/>
  <c r="C42" i="16" s="1"/>
  <c r="B34" i="13"/>
  <c r="B42" i="16" s="1"/>
  <c r="G33" i="13"/>
  <c r="G31" i="13"/>
  <c r="H28" i="13"/>
  <c r="G26" i="13"/>
  <c r="G24" i="13"/>
  <c r="G22" i="13"/>
  <c r="H16" i="13"/>
  <c r="G16" i="13"/>
  <c r="H15" i="13"/>
  <c r="H11" i="13"/>
  <c r="G10" i="13"/>
  <c r="G8" i="13"/>
  <c r="H7" i="13"/>
  <c r="I70" i="12"/>
  <c r="I106" i="16" s="1"/>
  <c r="G70" i="12"/>
  <c r="G106" i="16" s="1"/>
  <c r="F70" i="12"/>
  <c r="F106" i="16" s="1"/>
  <c r="E70" i="12"/>
  <c r="E106" i="16" s="1"/>
  <c r="C70" i="12"/>
  <c r="C106" i="16" s="1"/>
  <c r="K69" i="12"/>
  <c r="K68" i="12"/>
  <c r="J68" i="12"/>
  <c r="K67" i="12"/>
  <c r="J67" i="12"/>
  <c r="K66" i="12"/>
  <c r="J66" i="12"/>
  <c r="K65" i="12"/>
  <c r="J65" i="12"/>
  <c r="K64" i="12"/>
  <c r="J64" i="12"/>
  <c r="K63" i="12"/>
  <c r="J63" i="12"/>
  <c r="K62" i="12"/>
  <c r="J62" i="12"/>
  <c r="K60" i="12"/>
  <c r="J60" i="12"/>
  <c r="K59" i="12"/>
  <c r="J59" i="12"/>
  <c r="K58" i="12"/>
  <c r="J58" i="12"/>
  <c r="K56" i="12"/>
  <c r="I52" i="12"/>
  <c r="I74" i="16" s="1"/>
  <c r="H52" i="12"/>
  <c r="H74" i="16" s="1"/>
  <c r="G52" i="12"/>
  <c r="G74" i="16" s="1"/>
  <c r="F52" i="12"/>
  <c r="F74" i="16" s="1"/>
  <c r="E52" i="12"/>
  <c r="E74" i="16" s="1"/>
  <c r="D52" i="12"/>
  <c r="D74" i="16" s="1"/>
  <c r="C52" i="12"/>
  <c r="C74" i="16" s="1"/>
  <c r="B52" i="12"/>
  <c r="B74" i="16" s="1"/>
  <c r="K51" i="12"/>
  <c r="J51" i="12"/>
  <c r="K50" i="12"/>
  <c r="J50" i="12"/>
  <c r="K49" i="12"/>
  <c r="J49" i="12"/>
  <c r="K48" i="12"/>
  <c r="J48" i="12"/>
  <c r="K47" i="12"/>
  <c r="J47" i="12"/>
  <c r="K46" i="12"/>
  <c r="J46" i="12"/>
  <c r="K45" i="12"/>
  <c r="J45" i="12"/>
  <c r="K44" i="12"/>
  <c r="J44" i="12"/>
  <c r="K43" i="12"/>
  <c r="J43" i="12"/>
  <c r="K42" i="12"/>
  <c r="J42" i="12"/>
  <c r="K41" i="12"/>
  <c r="J41" i="12"/>
  <c r="K40" i="12"/>
  <c r="J40" i="12"/>
  <c r="F34" i="12"/>
  <c r="F41" i="16" s="1"/>
  <c r="E34" i="12"/>
  <c r="E41" i="16" s="1"/>
  <c r="D34" i="12"/>
  <c r="D41" i="16" s="1"/>
  <c r="C34" i="12"/>
  <c r="C41" i="16" s="1"/>
  <c r="B34" i="12"/>
  <c r="B41" i="16" s="1"/>
  <c r="H33" i="12"/>
  <c r="G33" i="12"/>
  <c r="H32" i="12"/>
  <c r="G32" i="12"/>
  <c r="H31" i="12"/>
  <c r="G31" i="12"/>
  <c r="H30" i="12"/>
  <c r="G30" i="12"/>
  <c r="H29" i="12"/>
  <c r="G29" i="12"/>
  <c r="H28" i="12"/>
  <c r="H27" i="12"/>
  <c r="G27" i="12"/>
  <c r="H26" i="12"/>
  <c r="G26" i="12"/>
  <c r="H25" i="12"/>
  <c r="G25" i="12"/>
  <c r="H24" i="12"/>
  <c r="G24" i="12"/>
  <c r="H23" i="12"/>
  <c r="G23" i="12"/>
  <c r="H22" i="12"/>
  <c r="G22" i="12"/>
  <c r="F17" i="12"/>
  <c r="F8" i="16" s="1"/>
  <c r="D17" i="12"/>
  <c r="D8" i="16" s="1"/>
  <c r="C17" i="12"/>
  <c r="C8" i="16" s="1"/>
  <c r="B17" i="12"/>
  <c r="B8" i="16" s="1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G6" i="12"/>
  <c r="I70" i="11"/>
  <c r="I105" i="16" s="1"/>
  <c r="G70" i="11"/>
  <c r="G105" i="16" s="1"/>
  <c r="F70" i="11"/>
  <c r="F105" i="16" s="1"/>
  <c r="E70" i="11"/>
  <c r="E105" i="16" s="1"/>
  <c r="C70" i="11"/>
  <c r="C105" i="16" s="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1" i="11"/>
  <c r="J61" i="11"/>
  <c r="K58" i="11"/>
  <c r="J58" i="11"/>
  <c r="K56" i="11"/>
  <c r="I52" i="11"/>
  <c r="I73" i="16" s="1"/>
  <c r="H52" i="11"/>
  <c r="H73" i="16" s="1"/>
  <c r="G52" i="11"/>
  <c r="G73" i="16" s="1"/>
  <c r="F52" i="11"/>
  <c r="F73" i="16" s="1"/>
  <c r="E52" i="11"/>
  <c r="E73" i="16" s="1"/>
  <c r="D52" i="11"/>
  <c r="D73" i="16" s="1"/>
  <c r="C52" i="11"/>
  <c r="C73" i="16" s="1"/>
  <c r="B52" i="11"/>
  <c r="B73" i="16" s="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F34" i="11"/>
  <c r="F40" i="16" s="1"/>
  <c r="E34" i="11"/>
  <c r="E40" i="16" s="1"/>
  <c r="D34" i="11"/>
  <c r="D40" i="16" s="1"/>
  <c r="C34" i="11"/>
  <c r="C40" i="16" s="1"/>
  <c r="B34" i="11"/>
  <c r="B40" i="16" s="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F17" i="11"/>
  <c r="F7" i="16" s="1"/>
  <c r="E17" i="11"/>
  <c r="E7" i="16" s="1"/>
  <c r="D17" i="11"/>
  <c r="D7" i="16" s="1"/>
  <c r="C17" i="11"/>
  <c r="C7" i="16" s="1"/>
  <c r="B17" i="11"/>
  <c r="B7" i="16" s="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H8" i="11"/>
  <c r="G8" i="11"/>
  <c r="H7" i="11"/>
  <c r="G7" i="11"/>
  <c r="H6" i="11"/>
  <c r="G6" i="11"/>
  <c r="H5" i="11"/>
  <c r="G5" i="11"/>
  <c r="I70" i="10"/>
  <c r="I104" i="16" s="1"/>
  <c r="F70" i="10"/>
  <c r="F104" i="16" s="1"/>
  <c r="E70" i="10"/>
  <c r="E104" i="16" s="1"/>
  <c r="D70" i="10"/>
  <c r="D104" i="16" s="1"/>
  <c r="B70" i="10"/>
  <c r="B104" i="16" s="1"/>
  <c r="K69" i="10"/>
  <c r="J69" i="10"/>
  <c r="K68" i="10"/>
  <c r="J68" i="10"/>
  <c r="K67" i="10"/>
  <c r="J67" i="10"/>
  <c r="K66" i="10"/>
  <c r="K65" i="10"/>
  <c r="K64" i="10"/>
  <c r="J64" i="10"/>
  <c r="K63" i="10"/>
  <c r="J63" i="10"/>
  <c r="K61" i="10"/>
  <c r="J61" i="10"/>
  <c r="K60" i="10"/>
  <c r="J60" i="10"/>
  <c r="K59" i="10"/>
  <c r="J59" i="10"/>
  <c r="K58" i="10"/>
  <c r="J58" i="10"/>
  <c r="K56" i="10"/>
  <c r="I52" i="10"/>
  <c r="I72" i="16" s="1"/>
  <c r="H52" i="10"/>
  <c r="H72" i="16" s="1"/>
  <c r="G52" i="10"/>
  <c r="G72" i="16" s="1"/>
  <c r="F52" i="10"/>
  <c r="F72" i="16" s="1"/>
  <c r="E52" i="10"/>
  <c r="E72" i="16" s="1"/>
  <c r="D52" i="10"/>
  <c r="D72" i="16" s="1"/>
  <c r="C52" i="10"/>
  <c r="C72" i="16" s="1"/>
  <c r="B52" i="10"/>
  <c r="B72" i="16" s="1"/>
  <c r="K51" i="10"/>
  <c r="J51" i="10"/>
  <c r="K50" i="10"/>
  <c r="J50" i="10"/>
  <c r="K49" i="10"/>
  <c r="J49" i="10"/>
  <c r="K48" i="10"/>
  <c r="J48" i="10"/>
  <c r="K47" i="10"/>
  <c r="J47" i="10"/>
  <c r="K46" i="10"/>
  <c r="J46" i="10"/>
  <c r="K45" i="10"/>
  <c r="J45" i="10"/>
  <c r="K44" i="10"/>
  <c r="J44" i="10"/>
  <c r="K43" i="10"/>
  <c r="J43" i="10"/>
  <c r="K42" i="10"/>
  <c r="J42" i="10"/>
  <c r="K41" i="10"/>
  <c r="J41" i="10"/>
  <c r="K40" i="10"/>
  <c r="J40" i="10"/>
  <c r="J52" i="10" s="1"/>
  <c r="F34" i="10"/>
  <c r="F39" i="16" s="1"/>
  <c r="E34" i="10"/>
  <c r="E39" i="16" s="1"/>
  <c r="D34" i="10"/>
  <c r="D39" i="16" s="1"/>
  <c r="C34" i="10"/>
  <c r="C39" i="16" s="1"/>
  <c r="B34" i="10"/>
  <c r="B39" i="16" s="1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H34" i="10" s="1"/>
  <c r="G22" i="10"/>
  <c r="F17" i="10"/>
  <c r="F6" i="16" s="1"/>
  <c r="E17" i="10"/>
  <c r="E6" i="16" s="1"/>
  <c r="D17" i="10"/>
  <c r="D6" i="16" s="1"/>
  <c r="C17" i="10"/>
  <c r="C6" i="16" s="1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H8" i="10"/>
  <c r="G8" i="10"/>
  <c r="H7" i="10"/>
  <c r="G7" i="10"/>
  <c r="H6" i="10"/>
  <c r="G6" i="10"/>
  <c r="H5" i="10"/>
  <c r="G5" i="10"/>
  <c r="F34" i="2"/>
  <c r="F38" i="16" s="1"/>
  <c r="E34" i="2"/>
  <c r="E38" i="16" s="1"/>
  <c r="D34" i="2"/>
  <c r="D38" i="16" s="1"/>
  <c r="C34" i="2"/>
  <c r="C38" i="16" s="1"/>
  <c r="B34" i="2"/>
  <c r="B38" i="16" s="1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F17" i="2"/>
  <c r="F5" i="16" s="1"/>
  <c r="E17" i="2"/>
  <c r="E5" i="16" s="1"/>
  <c r="D17" i="2"/>
  <c r="D5" i="16" s="1"/>
  <c r="C17" i="2"/>
  <c r="C5" i="16" s="1"/>
  <c r="B17" i="2"/>
  <c r="B5" i="16" s="1"/>
  <c r="I70" i="2"/>
  <c r="I103" i="16" s="1"/>
  <c r="G70" i="2"/>
  <c r="G103" i="16" s="1"/>
  <c r="F70" i="2"/>
  <c r="F103" i="16" s="1"/>
  <c r="E70" i="2"/>
  <c r="E103" i="16" s="1"/>
  <c r="C70" i="2"/>
  <c r="C103" i="16" s="1"/>
  <c r="B70" i="2"/>
  <c r="B103" i="16" s="1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K59" i="2"/>
  <c r="J59" i="2"/>
  <c r="K58" i="2"/>
  <c r="J58" i="2"/>
  <c r="K56" i="2"/>
  <c r="I52" i="2"/>
  <c r="I71" i="16" s="1"/>
  <c r="H52" i="2"/>
  <c r="H71" i="16" s="1"/>
  <c r="G52" i="2"/>
  <c r="G71" i="16" s="1"/>
  <c r="F52" i="2"/>
  <c r="F71" i="16" s="1"/>
  <c r="E52" i="2"/>
  <c r="E71" i="16" s="1"/>
  <c r="D52" i="2"/>
  <c r="D71" i="16" s="1"/>
  <c r="C52" i="2"/>
  <c r="C71" i="16" s="1"/>
  <c r="B52" i="2"/>
  <c r="B71" i="16" s="1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52" i="10" l="1"/>
  <c r="K52" i="11"/>
  <c r="J52" i="12"/>
  <c r="K73" i="16"/>
  <c r="G17" i="15"/>
  <c r="J52" i="2"/>
  <c r="H116" i="14"/>
  <c r="H111" i="14"/>
  <c r="K111" i="14" s="1"/>
  <c r="D70" i="2"/>
  <c r="D103" i="16" s="1"/>
  <c r="J103" i="16" s="1"/>
  <c r="K70" i="2"/>
  <c r="J70" i="2"/>
  <c r="J65" i="10"/>
  <c r="J70" i="10" s="1"/>
  <c r="K62" i="10"/>
  <c r="C70" i="10"/>
  <c r="C104" i="16" s="1"/>
  <c r="K104" i="16" s="1"/>
  <c r="H117" i="14"/>
  <c r="K117" i="14" s="1"/>
  <c r="H114" i="14"/>
  <c r="K114" i="14" s="1"/>
  <c r="K113" i="14"/>
  <c r="K62" i="11"/>
  <c r="J62" i="11"/>
  <c r="D109" i="14"/>
  <c r="D119" i="14" s="1"/>
  <c r="H109" i="14"/>
  <c r="K60" i="11"/>
  <c r="D70" i="11"/>
  <c r="D105" i="16" s="1"/>
  <c r="B70" i="11"/>
  <c r="B105" i="16" s="1"/>
  <c r="K59" i="11"/>
  <c r="J59" i="11"/>
  <c r="I109" i="16"/>
  <c r="H118" i="14"/>
  <c r="J118" i="14" s="1"/>
  <c r="J69" i="12"/>
  <c r="D70" i="12"/>
  <c r="D106" i="16" s="1"/>
  <c r="K115" i="14"/>
  <c r="J61" i="12"/>
  <c r="B70" i="12"/>
  <c r="B106" i="16" s="1"/>
  <c r="B110" i="14"/>
  <c r="J110" i="14" s="1"/>
  <c r="K61" i="12"/>
  <c r="E109" i="16"/>
  <c r="K60" i="15"/>
  <c r="K59" i="15"/>
  <c r="J59" i="15"/>
  <c r="J70" i="15" s="1"/>
  <c r="K58" i="15"/>
  <c r="J58" i="15"/>
  <c r="J108" i="16"/>
  <c r="K84" i="14"/>
  <c r="J84" i="14"/>
  <c r="J83" i="14"/>
  <c r="J82" i="14"/>
  <c r="K49" i="13"/>
  <c r="K82" i="14"/>
  <c r="J81" i="14"/>
  <c r="D80" i="14"/>
  <c r="J80" i="14" s="1"/>
  <c r="C85" i="14"/>
  <c r="J79" i="14"/>
  <c r="I85" i="14"/>
  <c r="G85" i="14"/>
  <c r="J78" i="14"/>
  <c r="K78" i="14"/>
  <c r="F77" i="16"/>
  <c r="J44" i="13"/>
  <c r="J52" i="13" s="1"/>
  <c r="D52" i="13"/>
  <c r="D75" i="16" s="1"/>
  <c r="H52" i="13"/>
  <c r="H75" i="16" s="1"/>
  <c r="H77" i="16" s="1"/>
  <c r="D77" i="14"/>
  <c r="J77" i="14" s="1"/>
  <c r="I77" i="16"/>
  <c r="K76" i="14"/>
  <c r="J76" i="14"/>
  <c r="E85" i="14"/>
  <c r="J75" i="14"/>
  <c r="F85" i="14"/>
  <c r="J74" i="14"/>
  <c r="H85" i="14"/>
  <c r="K74" i="14"/>
  <c r="K116" i="14"/>
  <c r="J116" i="14"/>
  <c r="K112" i="14"/>
  <c r="J63" i="13"/>
  <c r="J112" i="14"/>
  <c r="G109" i="16"/>
  <c r="K60" i="13"/>
  <c r="K70" i="13" s="1"/>
  <c r="D70" i="13"/>
  <c r="D107" i="16" s="1"/>
  <c r="H70" i="13"/>
  <c r="H107" i="16" s="1"/>
  <c r="H109" i="16" s="1"/>
  <c r="E119" i="14"/>
  <c r="C119" i="14"/>
  <c r="J60" i="13"/>
  <c r="B70" i="13"/>
  <c r="B107" i="16" s="1"/>
  <c r="F119" i="14"/>
  <c r="G119" i="14"/>
  <c r="I119" i="14"/>
  <c r="K108" i="14"/>
  <c r="J107" i="14"/>
  <c r="F41" i="14"/>
  <c r="F40" i="14"/>
  <c r="H40" i="14" s="1"/>
  <c r="G24" i="15"/>
  <c r="G23" i="15"/>
  <c r="H34" i="15"/>
  <c r="G22" i="15"/>
  <c r="F34" i="15"/>
  <c r="F43" i="16" s="1"/>
  <c r="G43" i="16" s="1"/>
  <c r="F38" i="14"/>
  <c r="G38" i="14" s="1"/>
  <c r="F48" i="14"/>
  <c r="H48" i="14" s="1"/>
  <c r="G32" i="13"/>
  <c r="H31" i="13"/>
  <c r="G30" i="13"/>
  <c r="H30" i="13"/>
  <c r="G29" i="13"/>
  <c r="F44" i="14"/>
  <c r="G44" i="14" s="1"/>
  <c r="G27" i="13"/>
  <c r="H26" i="13"/>
  <c r="G25" i="13"/>
  <c r="H25" i="13"/>
  <c r="F34" i="13"/>
  <c r="F42" i="16" s="1"/>
  <c r="H42" i="16" s="1"/>
  <c r="F39" i="14"/>
  <c r="H39" i="14" s="1"/>
  <c r="G23" i="13"/>
  <c r="H22" i="13"/>
  <c r="G16" i="14"/>
  <c r="F15" i="14"/>
  <c r="G15" i="14" s="1"/>
  <c r="G14" i="13"/>
  <c r="H14" i="13"/>
  <c r="G13" i="14"/>
  <c r="G13" i="13"/>
  <c r="H13" i="13"/>
  <c r="G12" i="13"/>
  <c r="G11" i="13"/>
  <c r="H10" i="13"/>
  <c r="G9" i="13"/>
  <c r="F9" i="14"/>
  <c r="G9" i="14" s="1"/>
  <c r="H8" i="13"/>
  <c r="B17" i="13"/>
  <c r="B9" i="16" s="1"/>
  <c r="B11" i="16" s="1"/>
  <c r="C17" i="13"/>
  <c r="C9" i="16" s="1"/>
  <c r="C11" i="16" s="1"/>
  <c r="J74" i="16"/>
  <c r="E77" i="16"/>
  <c r="J76" i="16"/>
  <c r="K76" i="16"/>
  <c r="H10" i="16"/>
  <c r="G10" i="16"/>
  <c r="K72" i="16"/>
  <c r="J72" i="16"/>
  <c r="C77" i="16"/>
  <c r="K70" i="10"/>
  <c r="H17" i="11"/>
  <c r="G34" i="11"/>
  <c r="K52" i="12"/>
  <c r="K52" i="15"/>
  <c r="K77" i="14"/>
  <c r="K81" i="14"/>
  <c r="J115" i="14"/>
  <c r="K52" i="2"/>
  <c r="G34" i="10"/>
  <c r="H34" i="11"/>
  <c r="J52" i="11"/>
  <c r="K70" i="12"/>
  <c r="K52" i="13"/>
  <c r="G7" i="14"/>
  <c r="K75" i="14"/>
  <c r="K79" i="14"/>
  <c r="K83" i="14"/>
  <c r="J113" i="14"/>
  <c r="G17" i="11"/>
  <c r="G17" i="2"/>
  <c r="H17" i="2"/>
  <c r="H16" i="14"/>
  <c r="G14" i="14"/>
  <c r="G12" i="14"/>
  <c r="G10" i="14"/>
  <c r="C17" i="14"/>
  <c r="H49" i="14"/>
  <c r="G49" i="14"/>
  <c r="H47" i="14"/>
  <c r="H46" i="14"/>
  <c r="H45" i="14"/>
  <c r="G34" i="12"/>
  <c r="H34" i="12"/>
  <c r="G41" i="16"/>
  <c r="H6" i="12"/>
  <c r="G17" i="12"/>
  <c r="E17" i="12"/>
  <c r="E8" i="16" s="1"/>
  <c r="G8" i="16" s="1"/>
  <c r="H5" i="12"/>
  <c r="B5" i="14"/>
  <c r="H42" i="14"/>
  <c r="C50" i="14"/>
  <c r="G40" i="16"/>
  <c r="H40" i="16"/>
  <c r="H14" i="14"/>
  <c r="G7" i="16"/>
  <c r="H17" i="10"/>
  <c r="G9" i="10"/>
  <c r="G17" i="10" s="1"/>
  <c r="G8" i="14"/>
  <c r="G47" i="14"/>
  <c r="G45" i="14"/>
  <c r="H41" i="14"/>
  <c r="C44" i="16"/>
  <c r="E44" i="16"/>
  <c r="H39" i="16"/>
  <c r="G6" i="16"/>
  <c r="H6" i="16"/>
  <c r="G48" i="14"/>
  <c r="G46" i="14"/>
  <c r="D50" i="14"/>
  <c r="E50" i="14"/>
  <c r="H43" i="14"/>
  <c r="G43" i="14"/>
  <c r="G42" i="14"/>
  <c r="G41" i="14"/>
  <c r="G40" i="14"/>
  <c r="G34" i="2"/>
  <c r="H34" i="2"/>
  <c r="H15" i="14"/>
  <c r="H13" i="14"/>
  <c r="H12" i="14"/>
  <c r="G11" i="14"/>
  <c r="H11" i="14"/>
  <c r="H10" i="14"/>
  <c r="H8" i="14"/>
  <c r="H7" i="14"/>
  <c r="K73" i="14"/>
  <c r="J108" i="14"/>
  <c r="K74" i="16"/>
  <c r="B50" i="14"/>
  <c r="B85" i="14"/>
  <c r="K107" i="14"/>
  <c r="H7" i="16"/>
  <c r="H41" i="16"/>
  <c r="K108" i="16"/>
  <c r="F109" i="16"/>
  <c r="J71" i="16"/>
  <c r="G77" i="16"/>
  <c r="K71" i="16"/>
  <c r="D44" i="16"/>
  <c r="G38" i="16"/>
  <c r="H38" i="16"/>
  <c r="H5" i="16"/>
  <c r="B77" i="16"/>
  <c r="J73" i="16"/>
  <c r="B44" i="16"/>
  <c r="G39" i="16"/>
  <c r="G5" i="16"/>
  <c r="J73" i="14"/>
  <c r="H38" i="14" l="1"/>
  <c r="J111" i="14"/>
  <c r="J70" i="11"/>
  <c r="J70" i="12"/>
  <c r="J117" i="14"/>
  <c r="K103" i="16"/>
  <c r="K118" i="14"/>
  <c r="J114" i="14"/>
  <c r="C109" i="16"/>
  <c r="J104" i="16"/>
  <c r="K109" i="14"/>
  <c r="J105" i="16"/>
  <c r="K105" i="16"/>
  <c r="H119" i="14"/>
  <c r="K70" i="11"/>
  <c r="J109" i="14"/>
  <c r="J106" i="16"/>
  <c r="D109" i="16"/>
  <c r="B119" i="14"/>
  <c r="K106" i="16"/>
  <c r="B109" i="16"/>
  <c r="K110" i="14"/>
  <c r="K70" i="15"/>
  <c r="K80" i="14"/>
  <c r="K85" i="14" s="1"/>
  <c r="J75" i="16"/>
  <c r="J77" i="16" s="1"/>
  <c r="K75" i="16"/>
  <c r="K77" i="16" s="1"/>
  <c r="D85" i="14"/>
  <c r="D77" i="16"/>
  <c r="J85" i="14"/>
  <c r="J70" i="13"/>
  <c r="J107" i="16"/>
  <c r="K107" i="16"/>
  <c r="H44" i="14"/>
  <c r="H43" i="16"/>
  <c r="H44" i="16" s="1"/>
  <c r="G34" i="15"/>
  <c r="G39" i="14"/>
  <c r="G50" i="14" s="1"/>
  <c r="F50" i="14"/>
  <c r="G34" i="13"/>
  <c r="G42" i="16"/>
  <c r="G44" i="16" s="1"/>
  <c r="H34" i="13"/>
  <c r="F44" i="16"/>
  <c r="H9" i="14"/>
  <c r="H6" i="13"/>
  <c r="G6" i="13"/>
  <c r="B6" i="14"/>
  <c r="H17" i="12"/>
  <c r="H8" i="16"/>
  <c r="H50" i="14"/>
  <c r="J119" i="14" l="1"/>
  <c r="K119" i="14"/>
  <c r="J109" i="16"/>
  <c r="K109" i="16"/>
  <c r="H6" i="14"/>
  <c r="G6" i="14"/>
  <c r="B17" i="14"/>
  <c r="E17" i="13"/>
  <c r="E9" i="16" s="1"/>
  <c r="E11" i="16" s="1"/>
  <c r="E5" i="14"/>
  <c r="E17" i="14" s="1"/>
  <c r="F17" i="13"/>
  <c r="F9" i="16" s="1"/>
  <c r="F11" i="16" s="1"/>
  <c r="F5" i="14"/>
  <c r="F17" i="14" s="1"/>
  <c r="D5" i="14"/>
  <c r="D17" i="13"/>
  <c r="D9" i="16" s="1"/>
  <c r="G5" i="13"/>
  <c r="G17" i="13" s="1"/>
  <c r="H5" i="13"/>
  <c r="H17" i="13" s="1"/>
  <c r="H9" i="16" l="1"/>
  <c r="H11" i="16" s="1"/>
  <c r="D11" i="16"/>
  <c r="G9" i="16"/>
  <c r="G11" i="16" s="1"/>
  <c r="D17" i="14"/>
  <c r="H5" i="14"/>
  <c r="H17" i="14" s="1"/>
  <c r="G5" i="14"/>
  <c r="G17" i="14" s="1"/>
</calcChain>
</file>

<file path=xl/sharedStrings.xml><?xml version="1.0" encoding="utf-8"?>
<sst xmlns="http://schemas.openxmlformats.org/spreadsheetml/2006/main" count="607" uniqueCount="35">
  <si>
    <t>Billets</t>
  </si>
  <si>
    <t>Mois</t>
  </si>
  <si>
    <t>Nombre</t>
  </si>
  <si>
    <t>Valeur faciale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</si>
  <si>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</si>
  <si>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</si>
  <si>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</si>
  <si>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</si>
  <si>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</si>
  <si>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</si>
  <si>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</si>
  <si>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</si>
  <si>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</si>
  <si>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</si>
  <si>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</si>
  <si>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</si>
  <si>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TOTAL</t>
  </si>
  <si>
    <t>CAMEROUN</t>
  </si>
  <si>
    <t>PRELEVEMENTS DE LA CLIENTELE</t>
  </si>
  <si>
    <t>Mai</t>
  </si>
  <si>
    <t>VERSEMENTS DE LA CLIENTELE</t>
  </si>
  <si>
    <t>CONGO</t>
  </si>
  <si>
    <t>ZONE CEMAC</t>
  </si>
  <si>
    <t>PAYS</t>
  </si>
  <si>
    <t>GABON</t>
  </si>
  <si>
    <t>GUINEE EQUATORIALE</t>
  </si>
  <si>
    <t>CENTRAFRIQUE</t>
  </si>
  <si>
    <t>TCHAD</t>
  </si>
  <si>
    <t>Pièces</t>
  </si>
  <si>
    <t>Exercice : 2016</t>
  </si>
  <si>
    <t>ZONE CEMAC PAR ETAT</t>
  </si>
  <si>
    <t>R.C.A</t>
  </si>
  <si>
    <t>GUINEE E.</t>
  </si>
  <si>
    <t>VERSEMENTS DES BANQUES ET COMPTABLES PUBLICS</t>
  </si>
  <si>
    <t>PRELEVEMENTS DES BANQUES ET COMPTABLES PUBLICS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</si>
</sst>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0"/>
      <name val="Arial"/>
    </font>
    <font>
      <sz val="10"/>
      <name val="Arial"/>
    </font>
    <font>
      <sz val="11"/>
      <name val="Verdana"/>
      <family val="2"/>
    </font>
    <font>
      <sz val="11"/>
      <name val="Arial"/>
      <family val="2"/>
    </font>
    <font>
      <b/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center"/>
    </xf>
    <xf numFmtId="0" fontId="4" fillId="2" borderId="10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1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2" fillId="0" borderId="7" xfId="1" applyNumberFormat="1" applyFont="1" applyBorder="1"/>
    <xf numFmtId="164" fontId="2" fillId="0" borderId="5" xfId="1" applyNumberFormat="1" applyFont="1" applyBorder="1"/>
    <xf numFmtId="164" fontId="2" fillId="0" borderId="4" xfId="1" applyNumberFormat="1" applyFont="1" applyBorder="1"/>
    <xf numFmtId="164" fontId="2" fillId="2" borderId="2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4" fontId="2" fillId="3" borderId="7" xfId="1" applyNumberFormat="1" applyFont="1" applyFill="1" applyBorder="1"/>
    <xf numFmtId="164" fontId="2" fillId="3" borderId="5" xfId="1" applyNumberFormat="1" applyFont="1" applyFill="1" applyBorder="1"/>
    <xf numFmtId="164" fontId="2" fillId="3" borderId="4" xfId="1" applyNumberFormat="1" applyFont="1" applyFill="1" applyBorder="1"/>
    <xf numFmtId="0" fontId="4" fillId="2" borderId="10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vertical="center"/>
    </xf>
    <xf numFmtId="0" fontId="4" fillId="1" borderId="6" xfId="0" applyFont="1" applyFill="1" applyBorder="1" applyAlignment="1">
      <alignment horizontal="left"/>
    </xf>
    <xf numFmtId="164" fontId="4" fillId="2" borderId="1" xfId="1" applyNumberFormat="1" applyFont="1" applyFill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4" fillId="3" borderId="5" xfId="1" applyNumberFormat="1" applyFont="1" applyFill="1" applyBorder="1" applyAlignment="1">
      <alignment horizontal="center"/>
    </xf>
    <xf numFmtId="164" fontId="4" fillId="3" borderId="4" xfId="1" applyNumberFormat="1" applyFont="1" applyFill="1" applyBorder="1" applyAlignment="1">
      <alignment horizontal="center"/>
    </xf>
    <xf numFmtId="164" fontId="4" fillId="0" borderId="5" xfId="1" applyNumberFormat="1" applyFont="1" applyBorder="1"/>
    <xf numFmtId="164" fontId="4" fillId="0" borderId="4" xfId="1" applyNumberFormat="1" applyFont="1" applyBorder="1"/>
    <xf numFmtId="0" fontId="2" fillId="0" borderId="0" xfId="0" applyFont="1" applyAlignment="1">
      <alignment horizontal="center"/>
    </xf>
    <xf numFmtId="164" fontId="2" fillId="4" borderId="7" xfId="1" applyNumberFormat="1" applyFont="1" applyFill="1" applyBorder="1"/>
    <xf numFmtId="164" fontId="4" fillId="4" borderId="5" xfId="1" applyNumberFormat="1" applyFont="1" applyFill="1" applyBorder="1" applyAlignment="1">
      <alignment horizontal="center"/>
    </xf>
    <xf numFmtId="164" fontId="4" fillId="4" borderId="4" xfId="1" applyNumberFormat="1" applyFont="1" applyFill="1" applyBorder="1" applyAlignment="1">
      <alignment horizontal="center"/>
    </xf>
    <xf numFmtId="164" fontId="2" fillId="4" borderId="5" xfId="1" applyNumberFormat="1" applyFont="1" applyFill="1" applyBorder="1"/>
    <xf numFmtId="164" fontId="2" fillId="4" borderId="4" xfId="1" applyNumberFormat="1" applyFont="1" applyFill="1" applyBorder="1"/>
    <xf numFmtId="0" fontId="4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Versements mensuels des banques &amp; comptables publics - Zone CEMAC par dénomination</a:t>
            </a: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 sz="1800" b="1" i="0" baseline="0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2016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CEMAC'!$B$4</c:f>
              <c:strCache>
                <c:ptCount val="1"/>
                <c:pt idx="0">
                  <c:v>10 000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CEMAC'!$B$5:$B$16</c:f>
              <c:numCache>
                <c:formatCode>_-* #,##0\ _€_-;\-* #,##0\ _€_-;_-* "-"??\ _€_-;_-@_-</c:formatCode>
                <c:ptCount val="12"/>
                <c:pt idx="0">
                  <c:v>38499016</c:v>
                </c:pt>
                <c:pt idx="1">
                  <c:v>33711827</c:v>
                </c:pt>
                <c:pt idx="2">
                  <c:v>37536175</c:v>
                </c:pt>
                <c:pt idx="3">
                  <c:v>38920075</c:v>
                </c:pt>
                <c:pt idx="4">
                  <c:v>39274960</c:v>
                </c:pt>
                <c:pt idx="5">
                  <c:v>41353652</c:v>
                </c:pt>
                <c:pt idx="6">
                  <c:v>33898872</c:v>
                </c:pt>
                <c:pt idx="7">
                  <c:v>36115613</c:v>
                </c:pt>
                <c:pt idx="8">
                  <c:v>39112272</c:v>
                </c:pt>
                <c:pt idx="9">
                  <c:v>35021732</c:v>
                </c:pt>
                <c:pt idx="10">
                  <c:v>35232568</c:v>
                </c:pt>
                <c:pt idx="11">
                  <c:v>29371837</c:v>
                </c:pt>
              </c:numCache>
            </c:numRef>
          </c:val>
        </c:ser>
        <c:ser>
          <c:idx val="1"/>
          <c:order val="1"/>
          <c:tx>
            <c:strRef>
              <c:f>'Zone CEMAC'!$C$4</c:f>
              <c:strCache>
                <c:ptCount val="1"/>
                <c:pt idx="0">
                  <c:v>5 000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CEMAC'!$C$5:$C$16</c:f>
              <c:numCache>
                <c:formatCode>_-* #,##0\ _€_-;\-* #,##0\ _€_-;_-* "-"??\ _€_-;_-@_-</c:formatCode>
                <c:ptCount val="12"/>
                <c:pt idx="0">
                  <c:v>14534234</c:v>
                </c:pt>
                <c:pt idx="1">
                  <c:v>12473188</c:v>
                </c:pt>
                <c:pt idx="2">
                  <c:v>13289135</c:v>
                </c:pt>
                <c:pt idx="3">
                  <c:v>12953100</c:v>
                </c:pt>
                <c:pt idx="4">
                  <c:v>13846643</c:v>
                </c:pt>
                <c:pt idx="5">
                  <c:v>12424055</c:v>
                </c:pt>
                <c:pt idx="6">
                  <c:v>9387384</c:v>
                </c:pt>
                <c:pt idx="7">
                  <c:v>10897700</c:v>
                </c:pt>
                <c:pt idx="8">
                  <c:v>11430166</c:v>
                </c:pt>
                <c:pt idx="9">
                  <c:v>10130158</c:v>
                </c:pt>
                <c:pt idx="10">
                  <c:v>10861866</c:v>
                </c:pt>
                <c:pt idx="11">
                  <c:v>9425960</c:v>
                </c:pt>
              </c:numCache>
            </c:numRef>
          </c:val>
        </c:ser>
        <c:ser>
          <c:idx val="2"/>
          <c:order val="2"/>
          <c:tx>
            <c:strRef>
              <c:f>'Zone CEMAC'!$D$4</c:f>
              <c:strCache>
                <c:ptCount val="1"/>
                <c:pt idx="0">
                  <c:v>2 000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CEMAC'!$D$5:$D$16</c:f>
              <c:numCache>
                <c:formatCode>_-* #,##0\ _€_-;\-* #,##0\ _€_-;_-* "-"??\ _€_-;_-@_-</c:formatCode>
                <c:ptCount val="12"/>
                <c:pt idx="0">
                  <c:v>5259600</c:v>
                </c:pt>
                <c:pt idx="1">
                  <c:v>5168155</c:v>
                </c:pt>
                <c:pt idx="2">
                  <c:v>4747002</c:v>
                </c:pt>
                <c:pt idx="3">
                  <c:v>4537038</c:v>
                </c:pt>
                <c:pt idx="4">
                  <c:v>4432098</c:v>
                </c:pt>
                <c:pt idx="5">
                  <c:v>4276109</c:v>
                </c:pt>
                <c:pt idx="6">
                  <c:v>3118000</c:v>
                </c:pt>
                <c:pt idx="7">
                  <c:v>3568004</c:v>
                </c:pt>
                <c:pt idx="8">
                  <c:v>4013008</c:v>
                </c:pt>
                <c:pt idx="9">
                  <c:v>4002000</c:v>
                </c:pt>
                <c:pt idx="10">
                  <c:v>4486157</c:v>
                </c:pt>
                <c:pt idx="11">
                  <c:v>3643697</c:v>
                </c:pt>
              </c:numCache>
            </c:numRef>
          </c:val>
        </c:ser>
        <c:ser>
          <c:idx val="3"/>
          <c:order val="3"/>
          <c:tx>
            <c:strRef>
              <c:f>'Zone CEMAC'!$E$4</c:f>
              <c:strCache>
                <c:ptCount val="1"/>
                <c:pt idx="0">
                  <c:v>1 000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CEMAC'!$E$5:$E$16</c:f>
              <c:numCache>
                <c:formatCode>_-* #,##0\ _€_-;\-* #,##0\ _€_-;_-* "-"??\ _€_-;_-@_-</c:formatCode>
                <c:ptCount val="12"/>
                <c:pt idx="0">
                  <c:v>3997231</c:v>
                </c:pt>
                <c:pt idx="1">
                  <c:v>4224038</c:v>
                </c:pt>
                <c:pt idx="2">
                  <c:v>3833145</c:v>
                </c:pt>
                <c:pt idx="3">
                  <c:v>4334029</c:v>
                </c:pt>
                <c:pt idx="4">
                  <c:v>5545060</c:v>
                </c:pt>
                <c:pt idx="5">
                  <c:v>5573857</c:v>
                </c:pt>
                <c:pt idx="6">
                  <c:v>3549528</c:v>
                </c:pt>
                <c:pt idx="7">
                  <c:v>3608030</c:v>
                </c:pt>
                <c:pt idx="8">
                  <c:v>4737773</c:v>
                </c:pt>
                <c:pt idx="9">
                  <c:v>5440022</c:v>
                </c:pt>
                <c:pt idx="10">
                  <c:v>5523016</c:v>
                </c:pt>
                <c:pt idx="11">
                  <c:v>4787034</c:v>
                </c:pt>
              </c:numCache>
            </c:numRef>
          </c:val>
        </c:ser>
        <c:ser>
          <c:idx val="4"/>
          <c:order val="4"/>
          <c:tx>
            <c:strRef>
              <c:f>'Zone CEMAC'!$F$4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CEMAC'!$A$5:$A$16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CEMAC'!$F$5:$F$16</c:f>
              <c:numCache>
                <c:formatCode>_-* #,##0\ _€_-;\-* #,##0\ _€_-;_-* "-"??\ _€_-;_-@_-</c:formatCode>
                <c:ptCount val="12"/>
                <c:pt idx="0">
                  <c:v>2859006</c:v>
                </c:pt>
                <c:pt idx="1">
                  <c:v>3462006</c:v>
                </c:pt>
                <c:pt idx="2">
                  <c:v>3065005</c:v>
                </c:pt>
                <c:pt idx="3">
                  <c:v>3356005</c:v>
                </c:pt>
                <c:pt idx="4">
                  <c:v>3638008</c:v>
                </c:pt>
                <c:pt idx="5">
                  <c:v>4287717</c:v>
                </c:pt>
                <c:pt idx="6">
                  <c:v>2893004</c:v>
                </c:pt>
                <c:pt idx="7">
                  <c:v>3072004</c:v>
                </c:pt>
                <c:pt idx="8">
                  <c:v>3927014</c:v>
                </c:pt>
                <c:pt idx="9">
                  <c:v>5041002</c:v>
                </c:pt>
                <c:pt idx="10">
                  <c:v>5155002</c:v>
                </c:pt>
                <c:pt idx="11">
                  <c:v>4012006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64192"/>
        <c:axId val="43465728"/>
        <c:axId val="0"/>
      </c:bar3DChart>
      <c:catAx>
        <c:axId val="4346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65728"/>
        <c:crosses val="autoZero"/>
        <c:auto val="1"/>
        <c:lblAlgn val="ctr"/>
        <c:lblOffset val="100"/>
        <c:noMultiLvlLbl val="0"/>
      </c:catAx>
      <c:valAx>
        <c:axId val="4346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46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Prélèvements mensuels des banques &amp; comptables publics - Zone CEMAC par dénomination</a:t>
            </a: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 sz="1800" b="1" i="0" baseline="0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2016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CEMAC'!$B$37</c:f>
              <c:strCache>
                <c:ptCount val="1"/>
                <c:pt idx="0">
                  <c:v>10 000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CEMAC'!$B$38:$B$49</c:f>
              <c:numCache>
                <c:formatCode>_-* #,##0\ _€_-;\-* #,##0\ _€_-;_-* "-"??\ _€_-;_-@_-</c:formatCode>
                <c:ptCount val="12"/>
                <c:pt idx="0">
                  <c:v>24944711</c:v>
                </c:pt>
                <c:pt idx="1">
                  <c:v>32836141</c:v>
                </c:pt>
                <c:pt idx="2">
                  <c:v>41336148</c:v>
                </c:pt>
                <c:pt idx="3">
                  <c:v>36156349</c:v>
                </c:pt>
                <c:pt idx="4">
                  <c:v>37014204</c:v>
                </c:pt>
                <c:pt idx="5">
                  <c:v>37944559</c:v>
                </c:pt>
                <c:pt idx="6">
                  <c:v>34425047</c:v>
                </c:pt>
                <c:pt idx="7">
                  <c:v>39330113</c:v>
                </c:pt>
                <c:pt idx="8">
                  <c:v>32572999</c:v>
                </c:pt>
                <c:pt idx="9">
                  <c:v>30713165</c:v>
                </c:pt>
                <c:pt idx="10">
                  <c:v>34834207</c:v>
                </c:pt>
                <c:pt idx="11">
                  <c:v>47556728</c:v>
                </c:pt>
              </c:numCache>
            </c:numRef>
          </c:val>
        </c:ser>
        <c:ser>
          <c:idx val="1"/>
          <c:order val="1"/>
          <c:tx>
            <c:strRef>
              <c:f>'Zone CEMAC'!$C$37</c:f>
              <c:strCache>
                <c:ptCount val="1"/>
                <c:pt idx="0">
                  <c:v>5 000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CEMAC'!$C$38:$C$49</c:f>
              <c:numCache>
                <c:formatCode>_-* #,##0\ _€_-;\-* #,##0\ _€_-;_-* "-"??\ _€_-;_-@_-</c:formatCode>
                <c:ptCount val="12"/>
                <c:pt idx="0">
                  <c:v>8422120</c:v>
                </c:pt>
                <c:pt idx="1">
                  <c:v>11168705</c:v>
                </c:pt>
                <c:pt idx="2">
                  <c:v>12800343</c:v>
                </c:pt>
                <c:pt idx="3">
                  <c:v>12197080</c:v>
                </c:pt>
                <c:pt idx="4">
                  <c:v>11034901</c:v>
                </c:pt>
                <c:pt idx="5">
                  <c:v>9749280</c:v>
                </c:pt>
                <c:pt idx="6">
                  <c:v>9458900</c:v>
                </c:pt>
                <c:pt idx="7">
                  <c:v>10421985</c:v>
                </c:pt>
                <c:pt idx="8">
                  <c:v>9528370</c:v>
                </c:pt>
                <c:pt idx="9">
                  <c:v>10383350</c:v>
                </c:pt>
                <c:pt idx="10">
                  <c:v>10882030</c:v>
                </c:pt>
                <c:pt idx="11">
                  <c:v>17645600</c:v>
                </c:pt>
              </c:numCache>
            </c:numRef>
          </c:val>
        </c:ser>
        <c:ser>
          <c:idx val="2"/>
          <c:order val="2"/>
          <c:tx>
            <c:strRef>
              <c:f>'Zone CEMAC'!$D$37</c:f>
              <c:strCache>
                <c:ptCount val="1"/>
                <c:pt idx="0">
                  <c:v>2 000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CEMAC'!$D$38:$D$49</c:f>
              <c:numCache>
                <c:formatCode>_-* #,##0\ _€_-;\-* #,##0\ _€_-;_-* "-"??\ _€_-;_-@_-</c:formatCode>
                <c:ptCount val="12"/>
                <c:pt idx="0">
                  <c:v>2168990</c:v>
                </c:pt>
                <c:pt idx="1">
                  <c:v>3222312</c:v>
                </c:pt>
                <c:pt idx="2">
                  <c:v>2620255</c:v>
                </c:pt>
                <c:pt idx="3">
                  <c:v>3025100</c:v>
                </c:pt>
                <c:pt idx="4">
                  <c:v>3001369</c:v>
                </c:pt>
                <c:pt idx="5">
                  <c:v>3336702</c:v>
                </c:pt>
                <c:pt idx="6">
                  <c:v>3407150</c:v>
                </c:pt>
                <c:pt idx="7">
                  <c:v>3502950</c:v>
                </c:pt>
                <c:pt idx="8">
                  <c:v>3306150</c:v>
                </c:pt>
                <c:pt idx="9">
                  <c:v>4600550</c:v>
                </c:pt>
                <c:pt idx="10">
                  <c:v>6490730</c:v>
                </c:pt>
                <c:pt idx="11">
                  <c:v>9200750</c:v>
                </c:pt>
              </c:numCache>
            </c:numRef>
          </c:val>
        </c:ser>
        <c:ser>
          <c:idx val="3"/>
          <c:order val="3"/>
          <c:tx>
            <c:strRef>
              <c:f>'Zone CEMAC'!$E$37</c:f>
              <c:strCache>
                <c:ptCount val="1"/>
                <c:pt idx="0">
                  <c:v>1 000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CEMAC'!$E$38:$E$49</c:f>
              <c:numCache>
                <c:formatCode>_-* #,##0\ _€_-;\-* #,##0\ _€_-;_-* "-"??\ _€_-;_-@_-</c:formatCode>
                <c:ptCount val="12"/>
                <c:pt idx="0">
                  <c:v>2517773</c:v>
                </c:pt>
                <c:pt idx="1">
                  <c:v>5554072</c:v>
                </c:pt>
                <c:pt idx="2">
                  <c:v>5922935</c:v>
                </c:pt>
                <c:pt idx="3">
                  <c:v>7155107</c:v>
                </c:pt>
                <c:pt idx="4">
                  <c:v>5415238</c:v>
                </c:pt>
                <c:pt idx="5">
                  <c:v>5135142</c:v>
                </c:pt>
                <c:pt idx="6">
                  <c:v>5407407</c:v>
                </c:pt>
                <c:pt idx="7">
                  <c:v>4904685</c:v>
                </c:pt>
                <c:pt idx="8">
                  <c:v>5015862</c:v>
                </c:pt>
                <c:pt idx="9">
                  <c:v>4968883</c:v>
                </c:pt>
                <c:pt idx="10">
                  <c:v>5790366</c:v>
                </c:pt>
                <c:pt idx="11">
                  <c:v>11459404</c:v>
                </c:pt>
              </c:numCache>
            </c:numRef>
          </c:val>
        </c:ser>
        <c:ser>
          <c:idx val="4"/>
          <c:order val="4"/>
          <c:tx>
            <c:strRef>
              <c:f>'Zone CEMAC'!$F$37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CEMAC'!$A$38:$A$49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CEMAC'!$F$38:$F$49</c:f>
              <c:numCache>
                <c:formatCode>_-* #,##0\ _€_-;\-* #,##0\ _€_-;_-* "-"??\ _€_-;_-@_-</c:formatCode>
                <c:ptCount val="12"/>
                <c:pt idx="0">
                  <c:v>4819554</c:v>
                </c:pt>
                <c:pt idx="1">
                  <c:v>5922613</c:v>
                </c:pt>
                <c:pt idx="2">
                  <c:v>8500879</c:v>
                </c:pt>
                <c:pt idx="3">
                  <c:v>6451680</c:v>
                </c:pt>
                <c:pt idx="4">
                  <c:v>4648244</c:v>
                </c:pt>
                <c:pt idx="5">
                  <c:v>5434797</c:v>
                </c:pt>
                <c:pt idx="6">
                  <c:v>5511592</c:v>
                </c:pt>
                <c:pt idx="7">
                  <c:v>4904696</c:v>
                </c:pt>
                <c:pt idx="8">
                  <c:v>3792610</c:v>
                </c:pt>
                <c:pt idx="9">
                  <c:v>4765347</c:v>
                </c:pt>
                <c:pt idx="10">
                  <c:v>5270837</c:v>
                </c:pt>
                <c:pt idx="11">
                  <c:v>7520641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780160"/>
        <c:axId val="44790144"/>
        <c:axId val="0"/>
      </c:bar3DChart>
      <c:catAx>
        <c:axId val="4478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90144"/>
        <c:crosses val="autoZero"/>
        <c:auto val="1"/>
        <c:lblAlgn val="ctr"/>
        <c:lblOffset val="100"/>
        <c:noMultiLvlLbl val="0"/>
      </c:catAx>
      <c:valAx>
        <c:axId val="4479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8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Versements mensuels des banques &amp; comptables publics - Zone CEMAC par dénomination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2016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CEMAC'!$B$72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CEMAC'!$B$73:$B$84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38000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20000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'Zone CEMAC'!$C$72</c:f>
              <c:strCache>
                <c:ptCount val="1"/>
                <c:pt idx="0">
                  <c:v>100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CEMAC'!$C$73:$C$84</c:f>
              <c:numCache>
                <c:formatCode>_-* #,##0\ _€_-;\-* #,##0\ _€_-;_-* "-"??\ _€_-;_-@_-</c:formatCode>
                <c:ptCount val="12"/>
                <c:pt idx="0">
                  <c:v>12</c:v>
                </c:pt>
                <c:pt idx="1">
                  <c:v>17</c:v>
                </c:pt>
                <c:pt idx="2">
                  <c:v>23</c:v>
                </c:pt>
                <c:pt idx="3">
                  <c:v>10</c:v>
                </c:pt>
                <c:pt idx="4">
                  <c:v>12</c:v>
                </c:pt>
                <c:pt idx="5">
                  <c:v>31</c:v>
                </c:pt>
                <c:pt idx="6">
                  <c:v>9</c:v>
                </c:pt>
                <c:pt idx="7">
                  <c:v>20</c:v>
                </c:pt>
                <c:pt idx="8">
                  <c:v>24</c:v>
                </c:pt>
                <c:pt idx="9">
                  <c:v>5</c:v>
                </c:pt>
                <c:pt idx="10">
                  <c:v>4</c:v>
                </c:pt>
                <c:pt idx="11">
                  <c:v>12</c:v>
                </c:pt>
              </c:numCache>
            </c:numRef>
          </c:val>
        </c:ser>
        <c:ser>
          <c:idx val="2"/>
          <c:order val="2"/>
          <c:tx>
            <c:strRef>
              <c:f>'Zone CEMAC'!$D$72</c:f>
              <c:strCache>
                <c:ptCount val="1"/>
                <c:pt idx="0">
                  <c:v>50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CEMAC'!$D$73:$D$84</c:f>
              <c:numCache>
                <c:formatCode>_-* #,##0\ _€_-;\-* #,##0\ _€_-;_-* "-"??\ _€_-;_-@_-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ser>
          <c:idx val="3"/>
          <c:order val="3"/>
          <c:tx>
            <c:strRef>
              <c:f>'Zone CEMAC'!$E$72</c:f>
              <c:strCache>
                <c:ptCount val="1"/>
                <c:pt idx="0">
                  <c:v>25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CEMAC'!$E$73:$E$84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'Zone CEMAC'!$F$72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CEMAC'!$F$73:$F$84</c:f>
              <c:numCache>
                <c:formatCode>_-* #,##0\ _€_-;\-* #,##0\ _€_-;_-* "-"??\ _€_-;_-@_-</c:formatCode>
                <c:ptCount val="12"/>
                <c:pt idx="0">
                  <c:v>28</c:v>
                </c:pt>
                <c:pt idx="1">
                  <c:v>39</c:v>
                </c:pt>
                <c:pt idx="2">
                  <c:v>51</c:v>
                </c:pt>
                <c:pt idx="3">
                  <c:v>47</c:v>
                </c:pt>
                <c:pt idx="4">
                  <c:v>26</c:v>
                </c:pt>
                <c:pt idx="5">
                  <c:v>69</c:v>
                </c:pt>
                <c:pt idx="6">
                  <c:v>1032</c:v>
                </c:pt>
                <c:pt idx="7">
                  <c:v>20</c:v>
                </c:pt>
                <c:pt idx="8">
                  <c:v>29</c:v>
                </c:pt>
                <c:pt idx="9">
                  <c:v>5</c:v>
                </c:pt>
                <c:pt idx="10">
                  <c:v>7</c:v>
                </c:pt>
                <c:pt idx="11">
                  <c:v>27</c:v>
                </c:pt>
              </c:numCache>
            </c:numRef>
          </c:val>
        </c:ser>
        <c:ser>
          <c:idx val="5"/>
          <c:order val="5"/>
          <c:tx>
            <c:strRef>
              <c:f>'Zone CEMAC'!$G$72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CEMAC'!$G$73:$G$84</c:f>
              <c:numCache>
                <c:formatCode>_-* #,##0\ _€_-;\-* #,##0\ _€_-;_-* "-"??\ _€_-;_-@_-</c:formatCode>
                <c:ptCount val="12"/>
                <c:pt idx="0">
                  <c:v>58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17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'Zone CEMAC'!$H$72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CEMAC'!$H$73:$H$84</c:f>
              <c:numCache>
                <c:formatCode>_-* #,##0\ _€_-;\-* #,##0\ _€_-;_-* "-"??\ _€_-;_-@_-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10</c:v>
                </c:pt>
                <c:pt idx="5">
                  <c:v>5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7</c:v>
                </c:pt>
              </c:numCache>
            </c:numRef>
          </c:val>
        </c:ser>
        <c:ser>
          <c:idx val="7"/>
          <c:order val="7"/>
          <c:tx>
            <c:strRef>
              <c:f>'Zone CEMAC'!$I$72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CEMAC'!$A$73:$A$84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CEMAC'!$I$73:$I$84</c:f>
              <c:numCache>
                <c:formatCode>_-* #,##0\ _€_-;\-* #,##0\ _€_-;_-* "-"??\ _€_-;_-@_-</c:formatCode>
                <c:ptCount val="12"/>
                <c:pt idx="0">
                  <c:v>30</c:v>
                </c:pt>
                <c:pt idx="1">
                  <c:v>26</c:v>
                </c:pt>
                <c:pt idx="2">
                  <c:v>37</c:v>
                </c:pt>
                <c:pt idx="3">
                  <c:v>19</c:v>
                </c:pt>
                <c:pt idx="4">
                  <c:v>22</c:v>
                </c:pt>
                <c:pt idx="5">
                  <c:v>30</c:v>
                </c:pt>
                <c:pt idx="6">
                  <c:v>23</c:v>
                </c:pt>
                <c:pt idx="7">
                  <c:v>27</c:v>
                </c:pt>
                <c:pt idx="8">
                  <c:v>41</c:v>
                </c:pt>
                <c:pt idx="9">
                  <c:v>3</c:v>
                </c:pt>
                <c:pt idx="10">
                  <c:v>4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383616"/>
        <c:axId val="106405888"/>
        <c:axId val="0"/>
      </c:bar3DChart>
      <c:catAx>
        <c:axId val="10638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405888"/>
        <c:crosses val="autoZero"/>
        <c:auto val="1"/>
        <c:lblAlgn val="ctr"/>
        <c:lblOffset val="100"/>
        <c:noMultiLvlLbl val="0"/>
      </c:catAx>
      <c:valAx>
        <c:axId val="10640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38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Versements mensuels des banques &amp; comptables publics - Zone CEMAC par dénomination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>
              <a:effectLst/>
            </a:endParaRP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800" b="1" i="0" baseline="0">
                <a:effectLst/>
              </a:rPr>
              <a:t>Exercice 2016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CEMAC'!$B$106</c:f>
              <c:strCache>
                <c:ptCount val="1"/>
                <c:pt idx="0">
                  <c:v>500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CEMAC'!$B$107:$B$118</c:f>
              <c:numCache>
                <c:formatCode>_-* #,##0\ _€_-;\-* #,##0\ _€_-;_-* "-"??\ _€_-;_-@_-</c:formatCode>
                <c:ptCount val="12"/>
                <c:pt idx="0">
                  <c:v>201750</c:v>
                </c:pt>
                <c:pt idx="1">
                  <c:v>115550</c:v>
                </c:pt>
                <c:pt idx="2">
                  <c:v>85300</c:v>
                </c:pt>
                <c:pt idx="3">
                  <c:v>65000</c:v>
                </c:pt>
                <c:pt idx="4">
                  <c:v>38218</c:v>
                </c:pt>
                <c:pt idx="5">
                  <c:v>69150</c:v>
                </c:pt>
                <c:pt idx="6">
                  <c:v>46000</c:v>
                </c:pt>
                <c:pt idx="7">
                  <c:v>11400</c:v>
                </c:pt>
                <c:pt idx="8">
                  <c:v>8300</c:v>
                </c:pt>
                <c:pt idx="9">
                  <c:v>45050</c:v>
                </c:pt>
                <c:pt idx="10">
                  <c:v>45550</c:v>
                </c:pt>
                <c:pt idx="11">
                  <c:v>128900</c:v>
                </c:pt>
              </c:numCache>
            </c:numRef>
          </c:val>
        </c:ser>
        <c:ser>
          <c:idx val="1"/>
          <c:order val="1"/>
          <c:tx>
            <c:strRef>
              <c:f>'Zone CEMAC'!$C$106</c:f>
              <c:strCache>
                <c:ptCount val="1"/>
                <c:pt idx="0">
                  <c:v>100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CEMAC'!$C$107:$C$118</c:f>
              <c:numCache>
                <c:formatCode>_-* #,##0\ _€_-;\-* #,##0\ _€_-;_-* "-"??\ _€_-;_-@_-</c:formatCode>
                <c:ptCount val="12"/>
                <c:pt idx="0">
                  <c:v>161511</c:v>
                </c:pt>
                <c:pt idx="1">
                  <c:v>89336</c:v>
                </c:pt>
                <c:pt idx="2">
                  <c:v>304183</c:v>
                </c:pt>
                <c:pt idx="3">
                  <c:v>373595</c:v>
                </c:pt>
                <c:pt idx="4">
                  <c:v>232656</c:v>
                </c:pt>
                <c:pt idx="5">
                  <c:v>358312</c:v>
                </c:pt>
                <c:pt idx="6">
                  <c:v>65182</c:v>
                </c:pt>
                <c:pt idx="7">
                  <c:v>99011</c:v>
                </c:pt>
                <c:pt idx="8">
                  <c:v>31684</c:v>
                </c:pt>
                <c:pt idx="9">
                  <c:v>134394</c:v>
                </c:pt>
                <c:pt idx="10">
                  <c:v>408279</c:v>
                </c:pt>
                <c:pt idx="11">
                  <c:v>248035</c:v>
                </c:pt>
              </c:numCache>
            </c:numRef>
          </c:val>
        </c:ser>
        <c:ser>
          <c:idx val="2"/>
          <c:order val="2"/>
          <c:tx>
            <c:strRef>
              <c:f>'Zone CEMAC'!$D$106</c:f>
              <c:strCache>
                <c:ptCount val="1"/>
                <c:pt idx="0">
                  <c:v>50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CEMAC'!$D$107:$D$118</c:f>
              <c:numCache>
                <c:formatCode>_-* #,##0\ _€_-;\-* #,##0\ _€_-;_-* "-"??\ _€_-;_-@_-</c:formatCode>
                <c:ptCount val="12"/>
                <c:pt idx="0">
                  <c:v>134938</c:v>
                </c:pt>
                <c:pt idx="1">
                  <c:v>91270</c:v>
                </c:pt>
                <c:pt idx="2">
                  <c:v>189827</c:v>
                </c:pt>
                <c:pt idx="3">
                  <c:v>318057</c:v>
                </c:pt>
                <c:pt idx="4">
                  <c:v>156021</c:v>
                </c:pt>
                <c:pt idx="5">
                  <c:v>488756</c:v>
                </c:pt>
                <c:pt idx="6">
                  <c:v>92680</c:v>
                </c:pt>
                <c:pt idx="7">
                  <c:v>343942</c:v>
                </c:pt>
                <c:pt idx="8">
                  <c:v>68367</c:v>
                </c:pt>
                <c:pt idx="9">
                  <c:v>217659</c:v>
                </c:pt>
                <c:pt idx="10">
                  <c:v>1235504</c:v>
                </c:pt>
                <c:pt idx="11">
                  <c:v>1074068</c:v>
                </c:pt>
              </c:numCache>
            </c:numRef>
          </c:val>
        </c:ser>
        <c:ser>
          <c:idx val="3"/>
          <c:order val="3"/>
          <c:tx>
            <c:strRef>
              <c:f>'Zone CEMAC'!$E$106</c:f>
              <c:strCache>
                <c:ptCount val="1"/>
                <c:pt idx="0">
                  <c:v>25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CEMAC'!$E$107:$E$118</c:f>
              <c:numCache>
                <c:formatCode>_-* #,##0\ _€_-;\-* #,##0\ _€_-;_-* "-"??\ _€_-;_-@_-</c:formatCode>
                <c:ptCount val="12"/>
                <c:pt idx="0">
                  <c:v>70002</c:v>
                </c:pt>
                <c:pt idx="1">
                  <c:v>28003</c:v>
                </c:pt>
                <c:pt idx="2">
                  <c:v>131201</c:v>
                </c:pt>
                <c:pt idx="3">
                  <c:v>98000</c:v>
                </c:pt>
                <c:pt idx="4">
                  <c:v>76401</c:v>
                </c:pt>
                <c:pt idx="5">
                  <c:v>274002</c:v>
                </c:pt>
                <c:pt idx="6">
                  <c:v>13052</c:v>
                </c:pt>
                <c:pt idx="7">
                  <c:v>94001</c:v>
                </c:pt>
                <c:pt idx="8">
                  <c:v>39500</c:v>
                </c:pt>
                <c:pt idx="9">
                  <c:v>41250</c:v>
                </c:pt>
                <c:pt idx="10">
                  <c:v>1716401</c:v>
                </c:pt>
                <c:pt idx="11">
                  <c:v>1592001</c:v>
                </c:pt>
              </c:numCache>
            </c:numRef>
          </c:val>
        </c:ser>
        <c:ser>
          <c:idx val="4"/>
          <c:order val="4"/>
          <c:tx>
            <c:strRef>
              <c:f>'Zone CEMAC'!$F$106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CEMAC'!$F$107:$F$118</c:f>
              <c:numCache>
                <c:formatCode>_-* #,##0\ _€_-;\-* #,##0\ _€_-;_-* "-"??\ _€_-;_-@_-</c:formatCode>
                <c:ptCount val="12"/>
                <c:pt idx="0">
                  <c:v>44023</c:v>
                </c:pt>
                <c:pt idx="1">
                  <c:v>10553</c:v>
                </c:pt>
                <c:pt idx="2">
                  <c:v>27235</c:v>
                </c:pt>
                <c:pt idx="3">
                  <c:v>40029</c:v>
                </c:pt>
                <c:pt idx="4">
                  <c:v>7322</c:v>
                </c:pt>
                <c:pt idx="5">
                  <c:v>67045</c:v>
                </c:pt>
                <c:pt idx="6">
                  <c:v>26074</c:v>
                </c:pt>
                <c:pt idx="7">
                  <c:v>41012</c:v>
                </c:pt>
                <c:pt idx="8">
                  <c:v>4030</c:v>
                </c:pt>
                <c:pt idx="9">
                  <c:v>86300</c:v>
                </c:pt>
                <c:pt idx="10">
                  <c:v>1282015</c:v>
                </c:pt>
                <c:pt idx="11">
                  <c:v>564021</c:v>
                </c:pt>
              </c:numCache>
            </c:numRef>
          </c:val>
        </c:ser>
        <c:ser>
          <c:idx val="5"/>
          <c:order val="5"/>
          <c:tx>
            <c:strRef>
              <c:f>'Zone CEMAC'!$G$106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CEMAC'!$G$107:$G$118</c:f>
              <c:numCache>
                <c:formatCode>_-* #,##0\ _€_-;\-* #,##0\ _€_-;_-* "-"??\ _€_-;_-@_-</c:formatCode>
                <c:ptCount val="12"/>
                <c:pt idx="0">
                  <c:v>33010</c:v>
                </c:pt>
                <c:pt idx="1">
                  <c:v>10028</c:v>
                </c:pt>
                <c:pt idx="2">
                  <c:v>19218</c:v>
                </c:pt>
                <c:pt idx="3">
                  <c:v>38003</c:v>
                </c:pt>
                <c:pt idx="4">
                  <c:v>3006</c:v>
                </c:pt>
                <c:pt idx="5">
                  <c:v>106075</c:v>
                </c:pt>
                <c:pt idx="6">
                  <c:v>1090</c:v>
                </c:pt>
                <c:pt idx="7">
                  <c:v>30014</c:v>
                </c:pt>
                <c:pt idx="8">
                  <c:v>3069</c:v>
                </c:pt>
                <c:pt idx="9">
                  <c:v>70313</c:v>
                </c:pt>
                <c:pt idx="10">
                  <c:v>2111010</c:v>
                </c:pt>
                <c:pt idx="11">
                  <c:v>1289713</c:v>
                </c:pt>
              </c:numCache>
            </c:numRef>
          </c:val>
        </c:ser>
        <c:ser>
          <c:idx val="6"/>
          <c:order val="6"/>
          <c:tx>
            <c:strRef>
              <c:f>'Zone CEMAC'!$H$106</c:f>
              <c:strCache>
                <c:ptCount val="1"/>
                <c:pt idx="0">
                  <c:v>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CEMAC'!$H$107:$H$118</c:f>
              <c:numCache>
                <c:formatCode>_-* #,##0\ _€_-;\-* #,##0\ _€_-;_-* "-"??\ _€_-;_-@_-</c:formatCode>
                <c:ptCount val="12"/>
                <c:pt idx="0">
                  <c:v>8</c:v>
                </c:pt>
                <c:pt idx="1">
                  <c:v>14</c:v>
                </c:pt>
                <c:pt idx="2">
                  <c:v>25208</c:v>
                </c:pt>
                <c:pt idx="3">
                  <c:v>8</c:v>
                </c:pt>
                <c:pt idx="4">
                  <c:v>510</c:v>
                </c:pt>
                <c:pt idx="5">
                  <c:v>7</c:v>
                </c:pt>
                <c:pt idx="6">
                  <c:v>1013</c:v>
                </c:pt>
                <c:pt idx="7">
                  <c:v>8</c:v>
                </c:pt>
                <c:pt idx="8">
                  <c:v>1100</c:v>
                </c:pt>
                <c:pt idx="9">
                  <c:v>317</c:v>
                </c:pt>
                <c:pt idx="10">
                  <c:v>40004</c:v>
                </c:pt>
                <c:pt idx="11">
                  <c:v>7514</c:v>
                </c:pt>
              </c:numCache>
            </c:numRef>
          </c:val>
        </c:ser>
        <c:ser>
          <c:idx val="7"/>
          <c:order val="7"/>
          <c:tx>
            <c:strRef>
              <c:f>'Zone CEMAC'!$I$106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'Zone CEMAC'!$A$107:$A$118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'Zone CEMAC'!$I$107:$I$118</c:f>
              <c:numCache>
                <c:formatCode>_-* #,##0\ _€_-;\-* #,##0\ _€_-;_-* "-"??\ _€_-;_-@_-</c:formatCode>
                <c:ptCount val="12"/>
                <c:pt idx="0">
                  <c:v>11</c:v>
                </c:pt>
                <c:pt idx="1">
                  <c:v>11</c:v>
                </c:pt>
                <c:pt idx="2">
                  <c:v>5718</c:v>
                </c:pt>
                <c:pt idx="3">
                  <c:v>210030</c:v>
                </c:pt>
                <c:pt idx="4">
                  <c:v>301009</c:v>
                </c:pt>
                <c:pt idx="5">
                  <c:v>20020</c:v>
                </c:pt>
                <c:pt idx="6">
                  <c:v>401028</c:v>
                </c:pt>
                <c:pt idx="7">
                  <c:v>13</c:v>
                </c:pt>
                <c:pt idx="8">
                  <c:v>1087</c:v>
                </c:pt>
                <c:pt idx="9">
                  <c:v>35392</c:v>
                </c:pt>
                <c:pt idx="10">
                  <c:v>10010</c:v>
                </c:pt>
                <c:pt idx="11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225856"/>
        <c:axId val="109227392"/>
        <c:axId val="0"/>
      </c:bar3DChart>
      <c:catAx>
        <c:axId val="10922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227392"/>
        <c:crosses val="autoZero"/>
        <c:auto val="1"/>
        <c:lblAlgn val="ctr"/>
        <c:lblOffset val="100"/>
        <c:noMultiLvlLbl val="0"/>
      </c:catAx>
      <c:valAx>
        <c:axId val="10922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22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Versements des banques &amp; comptables publics - Zone CEMAC par Etat et par dénomination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Exercice 2016</a:t>
            </a:r>
          </a:p>
        </c:rich>
      </c:tx>
      <c:layout>
        <c:manualLayout>
          <c:xMode val="edge"/>
          <c:yMode val="edge"/>
          <c:x val="0.16812223413064711"/>
          <c:y val="2.165819950441948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 PAR ETAT'!$B$4</c:f>
              <c:strCache>
                <c:ptCount val="1"/>
                <c:pt idx="0">
                  <c:v>10 000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ETAT'!$B$5:$B$10</c:f>
              <c:numCache>
                <c:formatCode>_-* #,##0\ _€_-;\-* #,##0\ _€_-;_-* "-"??\ _€_-;_-@_-</c:formatCode>
                <c:ptCount val="6"/>
                <c:pt idx="0">
                  <c:v>177937283</c:v>
                </c:pt>
                <c:pt idx="1">
                  <c:v>3190500</c:v>
                </c:pt>
                <c:pt idx="2">
                  <c:v>128102000</c:v>
                </c:pt>
                <c:pt idx="3">
                  <c:v>65780300</c:v>
                </c:pt>
                <c:pt idx="4">
                  <c:v>11846866</c:v>
                </c:pt>
                <c:pt idx="5">
                  <c:v>51191650</c:v>
                </c:pt>
              </c:numCache>
            </c:numRef>
          </c:val>
        </c:ser>
        <c:ser>
          <c:idx val="1"/>
          <c:order val="1"/>
          <c:tx>
            <c:strRef>
              <c:f>'Zone CEMAC PAR ETAT'!$C$4</c:f>
              <c:strCache>
                <c:ptCount val="1"/>
                <c:pt idx="0">
                  <c:v>5 000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ETAT'!$C$5:$C$10</c:f>
              <c:numCache>
                <c:formatCode>_-* #,##0\ _€_-;\-* #,##0\ _€_-;_-* "-"??\ _€_-;_-@_-</c:formatCode>
                <c:ptCount val="6"/>
                <c:pt idx="0">
                  <c:v>68550401</c:v>
                </c:pt>
                <c:pt idx="1">
                  <c:v>1497600</c:v>
                </c:pt>
                <c:pt idx="2">
                  <c:v>31925000</c:v>
                </c:pt>
                <c:pt idx="3">
                  <c:v>13499001</c:v>
                </c:pt>
                <c:pt idx="4">
                  <c:v>8367187</c:v>
                </c:pt>
                <c:pt idx="5">
                  <c:v>17814400</c:v>
                </c:pt>
              </c:numCache>
            </c:numRef>
          </c:val>
        </c:ser>
        <c:ser>
          <c:idx val="2"/>
          <c:order val="2"/>
          <c:tx>
            <c:strRef>
              <c:f>'Zone CEMAC PAR ETAT'!$D$4</c:f>
              <c:strCache>
                <c:ptCount val="1"/>
                <c:pt idx="0">
                  <c:v>2 000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ETAT'!$D$5:$D$10</c:f>
              <c:numCache>
                <c:formatCode>_-* #,##0\ _€_-;\-* #,##0\ _€_-;_-* "-"??\ _€_-;_-@_-</c:formatCode>
                <c:ptCount val="6"/>
                <c:pt idx="0">
                  <c:v>22723001</c:v>
                </c:pt>
                <c:pt idx="1">
                  <c:v>963100</c:v>
                </c:pt>
                <c:pt idx="2">
                  <c:v>12525002</c:v>
                </c:pt>
                <c:pt idx="3">
                  <c:v>7926002</c:v>
                </c:pt>
                <c:pt idx="4">
                  <c:v>6627763</c:v>
                </c:pt>
                <c:pt idx="5">
                  <c:v>486000</c:v>
                </c:pt>
              </c:numCache>
            </c:numRef>
          </c:val>
        </c:ser>
        <c:ser>
          <c:idx val="3"/>
          <c:order val="3"/>
          <c:tx>
            <c:strRef>
              <c:f>'Zone CEMAC PAR ETAT'!$E$4</c:f>
              <c:strCache>
                <c:ptCount val="1"/>
                <c:pt idx="0">
                  <c:v>1 000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ETAT'!$E$5:$E$10</c:f>
              <c:numCache>
                <c:formatCode>_-* #,##0\ _€_-;\-* #,##0\ _€_-;_-* "-"??\ _€_-;_-@_-</c:formatCode>
                <c:ptCount val="6"/>
                <c:pt idx="0">
                  <c:v>20940001</c:v>
                </c:pt>
                <c:pt idx="1">
                  <c:v>2096700</c:v>
                </c:pt>
                <c:pt idx="2">
                  <c:v>11496002</c:v>
                </c:pt>
                <c:pt idx="3">
                  <c:v>7400004</c:v>
                </c:pt>
                <c:pt idx="4">
                  <c:v>11788056</c:v>
                </c:pt>
                <c:pt idx="5">
                  <c:v>1432000</c:v>
                </c:pt>
              </c:numCache>
            </c:numRef>
          </c:val>
        </c:ser>
        <c:ser>
          <c:idx val="4"/>
          <c:order val="4"/>
          <c:tx>
            <c:strRef>
              <c:f>'Zone CEMAC PAR ETAT'!$F$4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'Zone CEMAC PAR ETAT'!$A$5:$A$10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ETAT'!$F$5:$F$10</c:f>
              <c:numCache>
                <c:formatCode>_-* #,##0\ _€_-;\-* #,##0\ _€_-;_-* "-"??\ _€_-;_-@_-</c:formatCode>
                <c:ptCount val="6"/>
                <c:pt idx="0">
                  <c:v>15604005</c:v>
                </c:pt>
                <c:pt idx="1">
                  <c:v>3214800</c:v>
                </c:pt>
                <c:pt idx="2">
                  <c:v>11907000</c:v>
                </c:pt>
                <c:pt idx="3">
                  <c:v>5521001</c:v>
                </c:pt>
                <c:pt idx="4">
                  <c:v>5953973</c:v>
                </c:pt>
                <c:pt idx="5">
                  <c:v>2567000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2743936"/>
        <c:axId val="112745472"/>
        <c:axId val="0"/>
      </c:bar3DChart>
      <c:catAx>
        <c:axId val="11274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745472"/>
        <c:crosses val="autoZero"/>
        <c:auto val="1"/>
        <c:lblAlgn val="ctr"/>
        <c:lblOffset val="100"/>
        <c:noMultiLvlLbl val="0"/>
      </c:catAx>
      <c:valAx>
        <c:axId val="11274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74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Prélèvements des banques &amp; comptables publics - Zone CEMAC par Etat et </a:t>
            </a:r>
            <a:r>
              <a:rPr lang="fr-FR" sz="1800" b="1" i="0" u="none" strike="noStrike" baseline="0"/>
              <a:t>par dénomination</a:t>
            </a: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Exercice - 2016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 PAR ETAT'!$B$37</c:f>
              <c:strCache>
                <c:ptCount val="1"/>
                <c:pt idx="0">
                  <c:v>10 000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ETAT'!$B$38:$B$43</c:f>
              <c:numCache>
                <c:formatCode>_-* #,##0\ _€_-;\-* #,##0\ _€_-;_-* "-"??\ _€_-;_-@_-</c:formatCode>
                <c:ptCount val="6"/>
                <c:pt idx="0">
                  <c:v>160125202</c:v>
                </c:pt>
                <c:pt idx="1">
                  <c:v>10283325</c:v>
                </c:pt>
                <c:pt idx="2">
                  <c:v>118226582</c:v>
                </c:pt>
                <c:pt idx="3">
                  <c:v>71682242</c:v>
                </c:pt>
                <c:pt idx="4">
                  <c:v>18839000</c:v>
                </c:pt>
                <c:pt idx="5">
                  <c:v>50508020</c:v>
                </c:pt>
              </c:numCache>
            </c:numRef>
          </c:val>
        </c:ser>
        <c:ser>
          <c:idx val="1"/>
          <c:order val="1"/>
          <c:tx>
            <c:strRef>
              <c:f>'Zone CEMAC PAR ETAT'!$C$37</c:f>
              <c:strCache>
                <c:ptCount val="1"/>
                <c:pt idx="0">
                  <c:v>5 000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ETAT'!$C$38:$C$43</c:f>
              <c:numCache>
                <c:formatCode>_-* #,##0\ _€_-;\-* #,##0\ _€_-;_-* "-"??\ _€_-;_-@_-</c:formatCode>
                <c:ptCount val="6"/>
                <c:pt idx="0">
                  <c:v>57519401</c:v>
                </c:pt>
                <c:pt idx="1">
                  <c:v>5079548</c:v>
                </c:pt>
                <c:pt idx="2">
                  <c:v>26541705</c:v>
                </c:pt>
                <c:pt idx="3">
                  <c:v>14450420</c:v>
                </c:pt>
                <c:pt idx="4">
                  <c:v>12923000</c:v>
                </c:pt>
                <c:pt idx="5">
                  <c:v>17178590</c:v>
                </c:pt>
              </c:numCache>
            </c:numRef>
          </c:val>
        </c:ser>
        <c:ser>
          <c:idx val="2"/>
          <c:order val="2"/>
          <c:tx>
            <c:strRef>
              <c:f>'Zone CEMAC PAR ETAT'!$D$37</c:f>
              <c:strCache>
                <c:ptCount val="1"/>
                <c:pt idx="0">
                  <c:v>2 000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ETAT'!$D$38:$D$43</c:f>
              <c:numCache>
                <c:formatCode>_-* #,##0\ _€_-;\-* #,##0\ _€_-;_-* "-"??\ _€_-;_-@_-</c:formatCode>
                <c:ptCount val="6"/>
                <c:pt idx="0">
                  <c:v>18531000</c:v>
                </c:pt>
                <c:pt idx="1">
                  <c:v>1263500</c:v>
                </c:pt>
                <c:pt idx="2">
                  <c:v>9678808</c:v>
                </c:pt>
                <c:pt idx="3">
                  <c:v>7270300</c:v>
                </c:pt>
                <c:pt idx="4">
                  <c:v>8526000</c:v>
                </c:pt>
                <c:pt idx="5">
                  <c:v>2613400</c:v>
                </c:pt>
              </c:numCache>
            </c:numRef>
          </c:val>
        </c:ser>
        <c:ser>
          <c:idx val="3"/>
          <c:order val="3"/>
          <c:tx>
            <c:strRef>
              <c:f>'Zone CEMAC PAR ETAT'!$E$37</c:f>
              <c:strCache>
                <c:ptCount val="1"/>
                <c:pt idx="0">
                  <c:v>1 000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ETAT'!$E$38:$E$43</c:f>
              <c:numCache>
                <c:formatCode>_-* #,##0\ _€_-;\-* #,##0\ _€_-;_-* "-"??\ _€_-;_-@_-</c:formatCode>
                <c:ptCount val="6"/>
                <c:pt idx="0">
                  <c:v>21804631</c:v>
                </c:pt>
                <c:pt idx="1">
                  <c:v>7364095</c:v>
                </c:pt>
                <c:pt idx="2">
                  <c:v>5403095</c:v>
                </c:pt>
                <c:pt idx="3">
                  <c:v>8285323</c:v>
                </c:pt>
                <c:pt idx="4">
                  <c:v>16605000</c:v>
                </c:pt>
                <c:pt idx="5">
                  <c:v>9784730</c:v>
                </c:pt>
              </c:numCache>
            </c:numRef>
          </c:val>
        </c:ser>
        <c:ser>
          <c:idx val="4"/>
          <c:order val="4"/>
          <c:tx>
            <c:strRef>
              <c:f>'Zone CEMAC PAR ETAT'!$F$37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'Zone CEMAC PAR ETAT'!$A$38:$A$43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ETAT'!$F$38:$F$43</c:f>
              <c:numCache>
                <c:formatCode>_-* #,##0\ _€_-;\-* #,##0\ _€_-;_-* "-"??\ _€_-;_-@_-</c:formatCode>
                <c:ptCount val="6"/>
                <c:pt idx="0">
                  <c:v>19213300</c:v>
                </c:pt>
                <c:pt idx="1">
                  <c:v>4686090</c:v>
                </c:pt>
                <c:pt idx="2">
                  <c:v>4682040</c:v>
                </c:pt>
                <c:pt idx="3">
                  <c:v>6174316</c:v>
                </c:pt>
                <c:pt idx="4">
                  <c:v>11177000</c:v>
                </c:pt>
                <c:pt idx="5">
                  <c:v>21610744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5541120"/>
        <c:axId val="115542656"/>
        <c:axId val="0"/>
      </c:bar3DChart>
      <c:catAx>
        <c:axId val="11554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542656"/>
        <c:crosses val="autoZero"/>
        <c:auto val="1"/>
        <c:lblAlgn val="ctr"/>
        <c:lblOffset val="100"/>
        <c:noMultiLvlLbl val="0"/>
      </c:catAx>
      <c:valAx>
        <c:axId val="11554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54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Versements des banques &amp; comptables publics - Zone CEMAC par Etat et par dénomination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Exercice 2016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 PAR ETAT'!$B$70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ETAT'!$B$71:$B$76</c:f>
              <c:numCache>
                <c:formatCode>_-* #,##0\ _€_-;\-* #,##0\ _€_-;_-* "-"??\ _€_-;_-@_-</c:formatCode>
                <c:ptCount val="6"/>
                <c:pt idx="0">
                  <c:v>38000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20000</c:v>
                </c:pt>
              </c:numCache>
            </c:numRef>
          </c:val>
        </c:ser>
        <c:ser>
          <c:idx val="1"/>
          <c:order val="1"/>
          <c:tx>
            <c:strRef>
              <c:f>'Zone CEMAC PAR ETAT'!$C$70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ETAT'!$C$71:$C$76</c:f>
              <c:numCache>
                <c:formatCode>_-* #,##0\ _€_-;\-* #,##0\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179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'Zone CEMAC PAR ETAT'!$D$70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ETAT'!$D$71:$D$76</c:f>
              <c:numCache>
                <c:formatCode>_-* #,##0\ _€_-;\-* #,##0\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'Zone CEMAC PAR ETAT'!$E$70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ETAT'!$E$71:$E$76</c:f>
              <c:numCache>
                <c:formatCode>_-* #,##0\ _€_-;\-* #,##0\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'Zone CEMAC PAR ETAT'!$F$70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ETAT'!$F$71:$F$76</c:f>
              <c:numCache>
                <c:formatCode>_-* #,##0\ _€_-;\-* #,##0\ _€_-;_-* "-"??\ _€_-;_-@_-</c:formatCode>
                <c:ptCount val="6"/>
                <c:pt idx="0">
                  <c:v>1000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strRef>
              <c:f>'Zone CEMAC PAR ETAT'!$G$70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ETAT'!$G$71:$G$76</c:f>
              <c:numCache>
                <c:formatCode>_-* #,##0\ _€_-;\-* #,##0\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</c:v>
                </c:pt>
                <c:pt idx="5">
                  <c:v>0</c:v>
                </c:pt>
              </c:numCache>
            </c:numRef>
          </c:val>
        </c:ser>
        <c:ser>
          <c:idx val="6"/>
          <c:order val="6"/>
          <c:tx>
            <c:strRef>
              <c:f>'Zone CEMAC PAR ETAT'!$H$70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ETAT'!$H$71:$H$76</c:f>
              <c:numCache>
                <c:formatCode>_-* #,##0\ _€_-;\-* #,##0\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46</c:v>
                </c:pt>
                <c:pt idx="5">
                  <c:v>0</c:v>
                </c:pt>
              </c:numCache>
            </c:numRef>
          </c:val>
        </c:ser>
        <c:ser>
          <c:idx val="7"/>
          <c:order val="7"/>
          <c:tx>
            <c:strRef>
              <c:f>'Zone CEMAC PAR ETAT'!$I$70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'Zone CEMAC PAR ETAT'!$A$71:$A$76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ETAT'!$I$71:$I$76</c:f>
              <c:numCache>
                <c:formatCode>_-* #,##0\ _€_-;\-* #,##0\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272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5880704"/>
        <c:axId val="115882240"/>
        <c:axId val="0"/>
      </c:bar3DChart>
      <c:catAx>
        <c:axId val="11588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882240"/>
        <c:crosses val="autoZero"/>
        <c:auto val="1"/>
        <c:lblAlgn val="ctr"/>
        <c:lblOffset val="100"/>
        <c:noMultiLvlLbl val="0"/>
      </c:catAx>
      <c:valAx>
        <c:axId val="11588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88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Prélèvements des banques &amp; comptables publics - Zone CEMAC par Etat et par dénomination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Exercice 2016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'Zone CEMAC PAR ETAT'!$B$102</c:f>
              <c:strCache>
                <c:ptCount val="1"/>
                <c:pt idx="0">
                  <c:v>500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ETAT'!$B$103:$B$108</c:f>
              <c:numCache>
                <c:formatCode>_-* #,##0\ _€_-;\-* #,##0\ _€_-;_-* "-"??\ _€_-;_-@_-</c:formatCode>
                <c:ptCount val="6"/>
                <c:pt idx="0">
                  <c:v>320800</c:v>
                </c:pt>
                <c:pt idx="1">
                  <c:v>178000</c:v>
                </c:pt>
                <c:pt idx="2">
                  <c:v>7418</c:v>
                </c:pt>
                <c:pt idx="3">
                  <c:v>24400</c:v>
                </c:pt>
                <c:pt idx="4">
                  <c:v>1250</c:v>
                </c:pt>
                <c:pt idx="5">
                  <c:v>328300</c:v>
                </c:pt>
              </c:numCache>
            </c:numRef>
          </c:val>
        </c:ser>
        <c:ser>
          <c:idx val="1"/>
          <c:order val="1"/>
          <c:tx>
            <c:strRef>
              <c:f>'Zone CEMAC PAR ETAT'!$C$102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ETAT'!$C$103:$C$108</c:f>
              <c:numCache>
                <c:formatCode>_-* #,##0\ _€_-;\-* #,##0\ _€_-;_-* "-"??\ _€_-;_-@_-</c:formatCode>
                <c:ptCount val="6"/>
                <c:pt idx="0">
                  <c:v>1468753</c:v>
                </c:pt>
                <c:pt idx="1">
                  <c:v>153001</c:v>
                </c:pt>
                <c:pt idx="2">
                  <c:v>282734</c:v>
                </c:pt>
                <c:pt idx="3">
                  <c:v>249490</c:v>
                </c:pt>
                <c:pt idx="4">
                  <c:v>221050</c:v>
                </c:pt>
                <c:pt idx="5">
                  <c:v>131150</c:v>
                </c:pt>
              </c:numCache>
            </c:numRef>
          </c:val>
        </c:ser>
        <c:ser>
          <c:idx val="2"/>
          <c:order val="2"/>
          <c:tx>
            <c:strRef>
              <c:f>'Zone CEMAC PAR ETAT'!$D$102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ETAT'!$D$103:$D$108</c:f>
              <c:numCache>
                <c:formatCode>_-* #,##0\ _€_-;\-* #,##0\ _€_-;_-* "-"??\ _€_-;_-@_-</c:formatCode>
                <c:ptCount val="6"/>
                <c:pt idx="0">
                  <c:v>2892501</c:v>
                </c:pt>
                <c:pt idx="1">
                  <c:v>110195</c:v>
                </c:pt>
                <c:pt idx="2">
                  <c:v>309273</c:v>
                </c:pt>
                <c:pt idx="3">
                  <c:v>627020</c:v>
                </c:pt>
                <c:pt idx="4">
                  <c:v>332100</c:v>
                </c:pt>
                <c:pt idx="5">
                  <c:v>140000</c:v>
                </c:pt>
              </c:numCache>
            </c:numRef>
          </c:val>
        </c:ser>
        <c:ser>
          <c:idx val="3"/>
          <c:order val="3"/>
          <c:tx>
            <c:strRef>
              <c:f>'Zone CEMAC PAR ETAT'!$E$102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ETAT'!$E$103:$E$108</c:f>
              <c:numCache>
                <c:formatCode>_-* #,##0\ _€_-;\-* #,##0\ _€_-;_-* "-"??\ _€_-;_-@_-</c:formatCode>
                <c:ptCount val="6"/>
                <c:pt idx="0">
                  <c:v>3806400</c:v>
                </c:pt>
                <c:pt idx="1">
                  <c:v>67408</c:v>
                </c:pt>
                <c:pt idx="2">
                  <c:v>23006</c:v>
                </c:pt>
                <c:pt idx="3">
                  <c:v>68000</c:v>
                </c:pt>
                <c:pt idx="4">
                  <c:v>207000</c:v>
                </c:pt>
                <c:pt idx="5">
                  <c:v>2000</c:v>
                </c:pt>
              </c:numCache>
            </c:numRef>
          </c:val>
        </c:ser>
        <c:ser>
          <c:idx val="4"/>
          <c:order val="4"/>
          <c:tx>
            <c:strRef>
              <c:f>'Zone CEMAC PAR ETAT'!$F$102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ETAT'!$F$103:$F$108</c:f>
              <c:numCache>
                <c:formatCode>_-* #,##0\ _€_-;\-* #,##0\ _€_-;_-* "-"??\ _€_-;_-@_-</c:formatCode>
                <c:ptCount val="6"/>
                <c:pt idx="0">
                  <c:v>1892500</c:v>
                </c:pt>
                <c:pt idx="1">
                  <c:v>94035</c:v>
                </c:pt>
                <c:pt idx="2">
                  <c:v>3624</c:v>
                </c:pt>
                <c:pt idx="3">
                  <c:v>158000</c:v>
                </c:pt>
                <c:pt idx="4">
                  <c:v>42500</c:v>
                </c:pt>
                <c:pt idx="5">
                  <c:v>9000</c:v>
                </c:pt>
              </c:numCache>
            </c:numRef>
          </c:val>
        </c:ser>
        <c:ser>
          <c:idx val="5"/>
          <c:order val="5"/>
          <c:tx>
            <c:strRef>
              <c:f>'Zone CEMAC PAR ETAT'!$G$102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ETAT'!$G$103:$G$108</c:f>
              <c:numCache>
                <c:formatCode>_-* #,##0\ _€_-;\-* #,##0\ _€_-;_-* "-"??\ _€_-;_-@_-</c:formatCode>
                <c:ptCount val="6"/>
                <c:pt idx="0">
                  <c:v>3410001</c:v>
                </c:pt>
                <c:pt idx="1">
                  <c:v>76041</c:v>
                </c:pt>
                <c:pt idx="2">
                  <c:v>3801</c:v>
                </c:pt>
                <c:pt idx="3">
                  <c:v>108000</c:v>
                </c:pt>
                <c:pt idx="4">
                  <c:v>106000</c:v>
                </c:pt>
                <c:pt idx="5">
                  <c:v>10706</c:v>
                </c:pt>
              </c:numCache>
            </c:numRef>
          </c:val>
        </c:ser>
        <c:ser>
          <c:idx val="6"/>
          <c:order val="6"/>
          <c:tx>
            <c:strRef>
              <c:f>'Zone CEMAC PAR ETAT'!$H$102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ETAT'!$H$103:$H$108</c:f>
              <c:numCache>
                <c:formatCode>_-* #,##0\ _€_-;\-* #,##0\ _€_-;_-* "-"??\ _€_-;_-@_-</c:formatCode>
                <c:ptCount val="6"/>
                <c:pt idx="0">
                  <c:v>40000</c:v>
                </c:pt>
                <c:pt idx="1">
                  <c:v>543</c:v>
                </c:pt>
                <c:pt idx="2">
                  <c:v>22668</c:v>
                </c:pt>
                <c:pt idx="3">
                  <c:v>0</c:v>
                </c:pt>
                <c:pt idx="4">
                  <c:v>5000</c:v>
                </c:pt>
                <c:pt idx="5">
                  <c:v>7500</c:v>
                </c:pt>
              </c:numCache>
            </c:numRef>
          </c:val>
        </c:ser>
        <c:ser>
          <c:idx val="7"/>
          <c:order val="7"/>
          <c:tx>
            <c:strRef>
              <c:f>'Zone CEMAC PAR ETAT'!$I$102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cat>
            <c:strRef>
              <c:f>'Zone CEMAC PAR ETAT'!$A$103:$A$108</c:f>
              <c:strCache>
                <c:ptCount val="6"/>
                <c:pt idx="0">
                  <c:v>CAMEROUN</c:v>
                </c:pt>
                <c:pt idx="1">
                  <c:v>R.C.A</c:v>
                </c:pt>
                <c:pt idx="2">
                  <c:v>CONGO</c:v>
                </c:pt>
                <c:pt idx="3">
                  <c:v>GABON</c:v>
                </c:pt>
                <c:pt idx="4">
                  <c:v>GUINEE E.</c:v>
                </c:pt>
                <c:pt idx="5">
                  <c:v>TCHAD</c:v>
                </c:pt>
              </c:strCache>
            </c:strRef>
          </c:cat>
          <c:val>
            <c:numRef>
              <c:f>'Zone CEMAC PAR ETAT'!$I$103:$I$108</c:f>
              <c:numCache>
                <c:formatCode>_-* #,##0\ _€_-;\-* #,##0\ _€_-;_-* "-"??\ _€_-;_-@_-</c:formatCode>
                <c:ptCount val="6"/>
                <c:pt idx="0">
                  <c:v>930000</c:v>
                </c:pt>
                <c:pt idx="1">
                  <c:v>1595</c:v>
                </c:pt>
                <c:pt idx="2">
                  <c:v>2755</c:v>
                </c:pt>
                <c:pt idx="3">
                  <c:v>25000</c:v>
                </c:pt>
                <c:pt idx="4">
                  <c:v>25000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15920256"/>
        <c:axId val="115954816"/>
        <c:axId val="0"/>
      </c:bar3DChart>
      <c:catAx>
        <c:axId val="11592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954816"/>
        <c:crosses val="autoZero"/>
        <c:auto val="1"/>
        <c:lblAlgn val="ctr"/>
        <c:lblOffset val="100"/>
        <c:noMultiLvlLbl val="0"/>
      </c:catAx>
      <c:valAx>
        <c:axId val="11595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92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14287</xdr:rowOff>
    </xdr:from>
    <xdr:to>
      <xdr:col>9</xdr:col>
      <xdr:colOff>9524</xdr:colOff>
      <xdr:row>32</xdr:row>
      <xdr:rowOff>238125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4761</xdr:rowOff>
    </xdr:from>
    <xdr:to>
      <xdr:col>8</xdr:col>
      <xdr:colOff>1228725</xdr:colOff>
      <xdr:row>67</xdr:row>
      <xdr:rowOff>238124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86</xdr:row>
      <xdr:rowOff>4761</xdr:rowOff>
    </xdr:from>
    <xdr:to>
      <xdr:col>10</xdr:col>
      <xdr:colOff>0</xdr:colOff>
      <xdr:row>101</xdr:row>
      <xdr:rowOff>238124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120</xdr:row>
      <xdr:rowOff>61911</xdr:rowOff>
    </xdr:from>
    <xdr:to>
      <xdr:col>10</xdr:col>
      <xdr:colOff>66675</xdr:colOff>
      <xdr:row>136</xdr:row>
      <xdr:rowOff>123824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23811</xdr:rowOff>
    </xdr:from>
    <xdr:to>
      <xdr:col>7</xdr:col>
      <xdr:colOff>2047875</xdr:colOff>
      <xdr:row>31</xdr:row>
      <xdr:rowOff>9525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45</xdr:row>
      <xdr:rowOff>23811</xdr:rowOff>
    </xdr:from>
    <xdr:to>
      <xdr:col>8</xdr:col>
      <xdr:colOff>19050</xdr:colOff>
      <xdr:row>63</xdr:row>
      <xdr:rowOff>219074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78</xdr:row>
      <xdr:rowOff>14286</xdr:rowOff>
    </xdr:from>
    <xdr:to>
      <xdr:col>10</xdr:col>
      <xdr:colOff>133350</xdr:colOff>
      <xdr:row>96</xdr:row>
      <xdr:rowOff>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109</xdr:row>
      <xdr:rowOff>233361</xdr:rowOff>
    </xdr:from>
    <xdr:to>
      <xdr:col>9</xdr:col>
      <xdr:colOff>1343024</xdr:colOff>
      <xdr:row>126</xdr:row>
      <xdr:rowOff>152400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view="pageBreakPreview" zoomScaleSheetLayoutView="100" workbookViewId="0">
      <selection activeCell="H36" sqref="H36"/>
    </sheetView>
  </sheetViews>
  <sheetFormatPr baseColWidth="10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2" style="2" customWidth="1"/>
    <col min="8" max="8" width="29" style="2" customWidth="1"/>
    <col min="9" max="9" width="18.7109375" style="2" bestFit="1" customWidth="1"/>
    <col min="10" max="10" width="21.7109375" style="2" customWidth="1"/>
    <col min="11" max="11" width="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4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17</v>
      </c>
      <c r="B3" s="4"/>
      <c r="C3" s="4"/>
      <c r="D3" s="4"/>
      <c r="E3" s="5" t="s">
        <v>0</v>
      </c>
      <c r="F3" s="4"/>
      <c r="G3" s="3"/>
      <c r="H3" s="18" t="s">
        <v>29</v>
      </c>
      <c r="I3" s="3"/>
      <c r="J3" s="6"/>
    </row>
    <row r="4" spans="1:10" ht="24.95" customHeight="1" thickTop="1" thickBot="1" x14ac:dyDescent="0.25">
      <c r="A4" s="22" t="s">
        <v>1</v>
      </c>
      <c r="B4" s="23">
        <v>10000</v>
      </c>
      <c r="C4" s="23">
        <v>5000</v>
      </c>
      <c r="D4" s="23">
        <v>2000</v>
      </c>
      <c r="E4" s="23">
        <v>1000</v>
      </c>
      <c r="F4" s="24">
        <v>500</v>
      </c>
      <c r="G4" s="24" t="s">
        <v>2</v>
      </c>
      <c r="H4" s="25" t="s">
        <v>3</v>
      </c>
    </row>
    <row r="5" spans="1:10" ht="24.95" customHeight="1" x14ac:dyDescent="0.2">
      <c r="A5" s="11" t="s">
        <v>4</v>
      </c>
      <c r="B5" s="13">
        <v>16407000</v>
      </c>
      <c r="C5" s="13">
        <v>7784000</v>
      </c>
      <c r="D5" s="13">
        <v>2955000</v>
      </c>
      <c r="E5" s="13">
        <v>1800000</v>
      </c>
      <c r="F5" s="13">
        <v>1372000</v>
      </c>
      <c r="G5" s="33">
        <f>SUM(B5:F5)</f>
        <v>30318000</v>
      </c>
      <c r="H5" s="32">
        <f>+B5*10000+C5*5000+D5*2000+E5*1000+F5*500</f>
        <v>211386000000</v>
      </c>
    </row>
    <row r="6" spans="1:10" ht="24.95" customHeight="1" x14ac:dyDescent="0.2">
      <c r="A6" s="11" t="s">
        <v>5</v>
      </c>
      <c r="B6" s="13">
        <v>14154000</v>
      </c>
      <c r="C6" s="13">
        <v>6169000</v>
      </c>
      <c r="D6" s="13">
        <v>2852000</v>
      </c>
      <c r="E6" s="13">
        <v>1967000</v>
      </c>
      <c r="F6" s="13">
        <v>1566000</v>
      </c>
      <c r="G6" s="33">
        <f t="shared" ref="G6:G16" si="0">SUM(B6:F6)</f>
        <v>26708000</v>
      </c>
      <c r="H6" s="32">
        <f t="shared" ref="H6:H16" si="1">+B6*10000+C6*5000+D6*2000+E6*1000+F6*500</f>
        <v>180839000000</v>
      </c>
    </row>
    <row r="7" spans="1:10" ht="24.95" customHeight="1" x14ac:dyDescent="0.2">
      <c r="A7" s="11" t="s">
        <v>6</v>
      </c>
      <c r="B7" s="13">
        <v>16534000</v>
      </c>
      <c r="C7" s="13">
        <v>6970001</v>
      </c>
      <c r="D7" s="13">
        <v>2111000</v>
      </c>
      <c r="E7" s="13">
        <v>1569000</v>
      </c>
      <c r="F7" s="13">
        <v>1119000</v>
      </c>
      <c r="G7" s="33">
        <f t="shared" si="0"/>
        <v>28303001</v>
      </c>
      <c r="H7" s="32">
        <f t="shared" si="1"/>
        <v>206540505000</v>
      </c>
    </row>
    <row r="8" spans="1:10" ht="24.95" customHeight="1" x14ac:dyDescent="0.2">
      <c r="A8" s="11" t="s">
        <v>7</v>
      </c>
      <c r="B8" s="13">
        <v>14036212</v>
      </c>
      <c r="C8" s="13">
        <v>5699000</v>
      </c>
      <c r="D8" s="13">
        <v>1747000</v>
      </c>
      <c r="E8" s="13">
        <v>1489000</v>
      </c>
      <c r="F8" s="13">
        <v>1099002</v>
      </c>
      <c r="G8" s="33">
        <f t="shared" si="0"/>
        <v>24070214</v>
      </c>
      <c r="H8" s="32">
        <f t="shared" si="1"/>
        <v>174389621000</v>
      </c>
    </row>
    <row r="9" spans="1:10" ht="24.95" customHeight="1" x14ac:dyDescent="0.2">
      <c r="A9" s="11" t="s">
        <v>19</v>
      </c>
      <c r="B9" s="13">
        <v>16442002</v>
      </c>
      <c r="C9" s="13">
        <v>6752000</v>
      </c>
      <c r="D9" s="13">
        <v>2036000</v>
      </c>
      <c r="E9" s="13">
        <v>1580000</v>
      </c>
      <c r="F9" s="13">
        <v>1170000</v>
      </c>
      <c r="G9" s="33">
        <f t="shared" si="0"/>
        <v>27980002</v>
      </c>
      <c r="H9" s="32">
        <f t="shared" si="1"/>
        <v>204417020000</v>
      </c>
    </row>
    <row r="10" spans="1:10" ht="24.95" customHeight="1" x14ac:dyDescent="0.2">
      <c r="A10" s="11" t="s">
        <v>9</v>
      </c>
      <c r="B10" s="13">
        <v>15576100</v>
      </c>
      <c r="C10" s="13">
        <v>5732400</v>
      </c>
      <c r="D10" s="13">
        <v>1650000</v>
      </c>
      <c r="E10" s="13">
        <v>1765000</v>
      </c>
      <c r="F10" s="13">
        <v>1360000</v>
      </c>
      <c r="G10" s="33">
        <f t="shared" si="0"/>
        <v>26083500</v>
      </c>
      <c r="H10" s="32">
        <f t="shared" si="1"/>
        <v>190168000000</v>
      </c>
    </row>
    <row r="11" spans="1:10" ht="24.95" customHeight="1" x14ac:dyDescent="0.2">
      <c r="A11" s="11" t="s">
        <v>10</v>
      </c>
      <c r="B11" s="13">
        <v>14518000</v>
      </c>
      <c r="C11" s="13">
        <v>4378000</v>
      </c>
      <c r="D11" s="13">
        <v>1270000</v>
      </c>
      <c r="E11" s="13">
        <v>1218000</v>
      </c>
      <c r="F11" s="13">
        <v>876000</v>
      </c>
      <c r="G11" s="33">
        <f t="shared" si="0"/>
        <v>22260000</v>
      </c>
      <c r="H11" s="32">
        <f t="shared" si="1"/>
        <v>171266000000</v>
      </c>
    </row>
    <row r="12" spans="1:10" ht="24.95" customHeight="1" x14ac:dyDescent="0.2">
      <c r="A12" s="11" t="s">
        <v>11</v>
      </c>
      <c r="B12" s="13">
        <v>15369000</v>
      </c>
      <c r="C12" s="13">
        <v>5255000</v>
      </c>
      <c r="D12" s="13">
        <v>1419000</v>
      </c>
      <c r="E12" s="13">
        <v>1356001</v>
      </c>
      <c r="F12" s="13">
        <v>913003</v>
      </c>
      <c r="G12" s="33">
        <f t="shared" si="0"/>
        <v>24312004</v>
      </c>
      <c r="H12" s="32">
        <f t="shared" si="1"/>
        <v>184615502500</v>
      </c>
    </row>
    <row r="13" spans="1:10" ht="24.95" customHeight="1" x14ac:dyDescent="0.2">
      <c r="A13" s="11" t="s">
        <v>12</v>
      </c>
      <c r="B13" s="13">
        <v>15955002</v>
      </c>
      <c r="C13" s="13">
        <v>5312000</v>
      </c>
      <c r="D13" s="13">
        <v>1760001</v>
      </c>
      <c r="E13" s="13">
        <v>2052000</v>
      </c>
      <c r="F13" s="13">
        <v>1476000</v>
      </c>
      <c r="G13" s="33">
        <f t="shared" si="0"/>
        <v>26555003</v>
      </c>
      <c r="H13" s="32">
        <f t="shared" si="1"/>
        <v>192420022000</v>
      </c>
    </row>
    <row r="14" spans="1:10" ht="24.95" customHeight="1" x14ac:dyDescent="0.2">
      <c r="A14" s="11" t="s">
        <v>13</v>
      </c>
      <c r="B14" s="13">
        <v>11965000</v>
      </c>
      <c r="C14" s="13">
        <v>4338000</v>
      </c>
      <c r="D14" s="13">
        <v>1361000</v>
      </c>
      <c r="E14" s="13">
        <v>1730000</v>
      </c>
      <c r="F14" s="13">
        <v>1422000</v>
      </c>
      <c r="G14" s="33">
        <f t="shared" si="0"/>
        <v>20816000</v>
      </c>
      <c r="H14" s="32">
        <f t="shared" si="1"/>
        <v>146503000000</v>
      </c>
    </row>
    <row r="15" spans="1:10" ht="24.95" customHeight="1" x14ac:dyDescent="0.2">
      <c r="A15" s="11" t="s">
        <v>14</v>
      </c>
      <c r="B15" s="13">
        <v>14767566</v>
      </c>
      <c r="C15" s="13">
        <v>5406000</v>
      </c>
      <c r="D15" s="13">
        <v>1760000</v>
      </c>
      <c r="E15" s="13">
        <v>2313000</v>
      </c>
      <c r="F15" s="13">
        <v>1716000</v>
      </c>
      <c r="G15" s="33">
        <f t="shared" si="0"/>
        <v>25962566</v>
      </c>
      <c r="H15" s="32">
        <f t="shared" si="1"/>
        <v>181396660000</v>
      </c>
    </row>
    <row r="16" spans="1:10" ht="24.95" customHeight="1" thickBot="1" x14ac:dyDescent="0.25">
      <c r="A16" s="11" t="s">
        <v>15</v>
      </c>
      <c r="B16" s="13">
        <v>12213401</v>
      </c>
      <c r="C16" s="13">
        <v>4755000</v>
      </c>
      <c r="D16" s="13">
        <v>1802000</v>
      </c>
      <c r="E16" s="13">
        <v>2101000</v>
      </c>
      <c r="F16" s="13">
        <v>1515000</v>
      </c>
      <c r="G16" s="33">
        <f t="shared" si="0"/>
        <v>22386401</v>
      </c>
      <c r="H16" s="32">
        <f t="shared" si="1"/>
        <v>152371510000</v>
      </c>
    </row>
    <row r="17" spans="1:10" ht="24.95" customHeight="1" thickBot="1" x14ac:dyDescent="0.25">
      <c r="A17" s="12" t="s">
        <v>16</v>
      </c>
      <c r="B17" s="28">
        <f>SUM(B5:B16)</f>
        <v>177937283</v>
      </c>
      <c r="C17" s="28">
        <f t="shared" ref="C17:H17" si="2">SUM(C5:C16)</f>
        <v>68550401</v>
      </c>
      <c r="D17" s="28">
        <f t="shared" si="2"/>
        <v>22723001</v>
      </c>
      <c r="E17" s="28">
        <f t="shared" si="2"/>
        <v>20940001</v>
      </c>
      <c r="F17" s="28">
        <f t="shared" si="2"/>
        <v>15604005</v>
      </c>
      <c r="G17" s="28">
        <f t="shared" si="2"/>
        <v>305754691</v>
      </c>
      <c r="H17" s="28">
        <f t="shared" si="2"/>
        <v>2196312840500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">
        <v>17</v>
      </c>
      <c r="B20" s="4"/>
      <c r="C20" s="4"/>
      <c r="D20" s="4"/>
      <c r="E20" s="5" t="s">
        <v>0</v>
      </c>
      <c r="F20" s="4"/>
      <c r="G20" s="3"/>
      <c r="H20" s="18" t="s">
        <v>29</v>
      </c>
      <c r="I20" s="3"/>
      <c r="J20" s="6"/>
    </row>
    <row r="21" spans="1:10" ht="24.95" customHeight="1" thickTop="1" thickBot="1" x14ac:dyDescent="0.25">
      <c r="A21" s="22" t="s">
        <v>1</v>
      </c>
      <c r="B21" s="23">
        <v>10000</v>
      </c>
      <c r="C21" s="23">
        <v>5000</v>
      </c>
      <c r="D21" s="23">
        <v>2000</v>
      </c>
      <c r="E21" s="23">
        <v>1000</v>
      </c>
      <c r="F21" s="24">
        <v>500</v>
      </c>
      <c r="G21" s="24" t="s">
        <v>2</v>
      </c>
      <c r="H21" s="25" t="s">
        <v>3</v>
      </c>
    </row>
    <row r="22" spans="1:10" ht="24.95" customHeight="1" x14ac:dyDescent="0.2">
      <c r="A22" s="11" t="s">
        <v>4</v>
      </c>
      <c r="B22" s="13">
        <v>8429045</v>
      </c>
      <c r="C22" s="13">
        <v>3825800</v>
      </c>
      <c r="D22" s="13">
        <v>770000</v>
      </c>
      <c r="E22" s="13">
        <v>188500</v>
      </c>
      <c r="F22" s="13">
        <v>65000</v>
      </c>
      <c r="G22" s="33">
        <f>SUM(B22:F22)</f>
        <v>13278345</v>
      </c>
      <c r="H22" s="32">
        <f>+B22*10000+C22*5000+D22*2000+E22*1000+F22*500</f>
        <v>105180450000</v>
      </c>
    </row>
    <row r="23" spans="1:10" ht="24.95" customHeight="1" x14ac:dyDescent="0.2">
      <c r="A23" s="11" t="s">
        <v>5</v>
      </c>
      <c r="B23" s="13">
        <v>10199001</v>
      </c>
      <c r="C23" s="13">
        <v>4321400</v>
      </c>
      <c r="D23" s="13">
        <v>612000</v>
      </c>
      <c r="E23" s="13">
        <v>1457000</v>
      </c>
      <c r="F23" s="13">
        <v>1480000</v>
      </c>
      <c r="G23" s="33">
        <f t="shared" ref="G23:G33" si="3">SUM(B23:F23)</f>
        <v>18069401</v>
      </c>
      <c r="H23" s="32">
        <f t="shared" ref="H23:H33" si="4">+B23*10000+C23*5000+D23*2000+E23*1000+F23*500</f>
        <v>127018010000</v>
      </c>
    </row>
    <row r="24" spans="1:10" ht="24.95" customHeight="1" x14ac:dyDescent="0.2">
      <c r="A24" s="11" t="s">
        <v>6</v>
      </c>
      <c r="B24" s="13">
        <v>13950403</v>
      </c>
      <c r="C24" s="13">
        <v>4915400</v>
      </c>
      <c r="D24" s="13">
        <v>436000</v>
      </c>
      <c r="E24" s="13">
        <v>2018000</v>
      </c>
      <c r="F24" s="13">
        <v>2379000</v>
      </c>
      <c r="G24" s="33">
        <f t="shared" si="3"/>
        <v>23698803</v>
      </c>
      <c r="H24" s="32">
        <f t="shared" si="4"/>
        <v>168160530000</v>
      </c>
    </row>
    <row r="25" spans="1:10" ht="24.95" customHeight="1" x14ac:dyDescent="0.2">
      <c r="A25" s="11" t="s">
        <v>7</v>
      </c>
      <c r="B25" s="13">
        <v>11740704</v>
      </c>
      <c r="C25" s="13">
        <v>5090000</v>
      </c>
      <c r="D25" s="13">
        <v>426000</v>
      </c>
      <c r="E25" s="13">
        <v>1459000</v>
      </c>
      <c r="F25" s="13">
        <v>1158000</v>
      </c>
      <c r="G25" s="33">
        <f t="shared" si="3"/>
        <v>19873704</v>
      </c>
      <c r="H25" s="32">
        <f t="shared" si="4"/>
        <v>145747040000</v>
      </c>
    </row>
    <row r="26" spans="1:10" ht="24.95" customHeight="1" x14ac:dyDescent="0.2">
      <c r="A26" s="11" t="s">
        <v>19</v>
      </c>
      <c r="B26" s="13">
        <v>14400049</v>
      </c>
      <c r="C26" s="13">
        <v>4890801</v>
      </c>
      <c r="D26" s="13">
        <v>531000</v>
      </c>
      <c r="E26" s="13">
        <v>1192501</v>
      </c>
      <c r="F26" s="13">
        <v>1137000</v>
      </c>
      <c r="G26" s="33">
        <f t="shared" si="3"/>
        <v>22151351</v>
      </c>
      <c r="H26" s="32">
        <f t="shared" si="4"/>
        <v>171277496000</v>
      </c>
    </row>
    <row r="27" spans="1:10" ht="24.95" customHeight="1" x14ac:dyDescent="0.2">
      <c r="A27" s="11" t="s">
        <v>9</v>
      </c>
      <c r="B27" s="13">
        <v>13256000</v>
      </c>
      <c r="C27" s="13">
        <v>3504000</v>
      </c>
      <c r="D27" s="13">
        <v>948000</v>
      </c>
      <c r="E27" s="13">
        <v>1322300</v>
      </c>
      <c r="F27" s="13">
        <v>1373000</v>
      </c>
      <c r="G27" s="33">
        <f t="shared" si="3"/>
        <v>20403300</v>
      </c>
      <c r="H27" s="32">
        <f t="shared" si="4"/>
        <v>153984800000</v>
      </c>
    </row>
    <row r="28" spans="1:10" ht="24.95" customHeight="1" x14ac:dyDescent="0.2">
      <c r="A28" s="11" t="s">
        <v>10</v>
      </c>
      <c r="B28" s="13">
        <v>13104000</v>
      </c>
      <c r="C28" s="13">
        <v>3720000</v>
      </c>
      <c r="D28" s="13">
        <v>927000</v>
      </c>
      <c r="E28" s="13">
        <v>1511000</v>
      </c>
      <c r="F28" s="13">
        <v>1808200</v>
      </c>
      <c r="G28" s="33">
        <f t="shared" si="3"/>
        <v>21070200</v>
      </c>
      <c r="H28" s="32">
        <f t="shared" si="4"/>
        <v>153909100000</v>
      </c>
    </row>
    <row r="29" spans="1:10" ht="24.95" customHeight="1" x14ac:dyDescent="0.2">
      <c r="A29" s="11" t="s">
        <v>11</v>
      </c>
      <c r="B29" s="13">
        <v>14205000</v>
      </c>
      <c r="C29" s="13">
        <v>5203000</v>
      </c>
      <c r="D29" s="13">
        <v>1204000</v>
      </c>
      <c r="E29" s="13">
        <v>1436750</v>
      </c>
      <c r="F29" s="13">
        <v>1662000</v>
      </c>
      <c r="G29" s="33">
        <f t="shared" si="3"/>
        <v>23710750</v>
      </c>
      <c r="H29" s="32">
        <f t="shared" si="4"/>
        <v>172740750000</v>
      </c>
    </row>
    <row r="30" spans="1:10" ht="24.95" customHeight="1" x14ac:dyDescent="0.2">
      <c r="A30" s="11" t="s">
        <v>12</v>
      </c>
      <c r="B30" s="13">
        <v>12192000</v>
      </c>
      <c r="C30" s="13">
        <v>3486000</v>
      </c>
      <c r="D30" s="13">
        <v>912000</v>
      </c>
      <c r="E30" s="13">
        <v>1239000</v>
      </c>
      <c r="F30" s="13">
        <v>1112000</v>
      </c>
      <c r="G30" s="33">
        <f t="shared" si="3"/>
        <v>18941000</v>
      </c>
      <c r="H30" s="32">
        <f t="shared" si="4"/>
        <v>142969000000</v>
      </c>
    </row>
    <row r="31" spans="1:10" ht="24.95" customHeight="1" x14ac:dyDescent="0.2">
      <c r="A31" s="11" t="s">
        <v>13</v>
      </c>
      <c r="B31" s="13">
        <v>11546000</v>
      </c>
      <c r="C31" s="13">
        <v>4317000</v>
      </c>
      <c r="D31" s="13">
        <v>1792000</v>
      </c>
      <c r="E31" s="13">
        <v>1250980</v>
      </c>
      <c r="F31" s="13">
        <v>1616100</v>
      </c>
      <c r="G31" s="33">
        <f t="shared" si="3"/>
        <v>20522080</v>
      </c>
      <c r="H31" s="32">
        <f t="shared" si="4"/>
        <v>142688030000</v>
      </c>
    </row>
    <row r="32" spans="1:10" ht="24.95" customHeight="1" x14ac:dyDescent="0.2">
      <c r="A32" s="11" t="s">
        <v>14</v>
      </c>
      <c r="B32" s="13">
        <v>17336000</v>
      </c>
      <c r="C32" s="13">
        <v>5808000</v>
      </c>
      <c r="D32" s="13">
        <v>4455000</v>
      </c>
      <c r="E32" s="13">
        <v>2792600</v>
      </c>
      <c r="F32" s="13">
        <v>2302000</v>
      </c>
      <c r="G32" s="33">
        <f t="shared" si="3"/>
        <v>32693600</v>
      </c>
      <c r="H32" s="32">
        <f t="shared" si="4"/>
        <v>215253600000</v>
      </c>
    </row>
    <row r="33" spans="1:11" ht="24.95" customHeight="1" thickBot="1" x14ac:dyDescent="0.25">
      <c r="A33" s="11" t="s">
        <v>15</v>
      </c>
      <c r="B33" s="13">
        <v>19767000</v>
      </c>
      <c r="C33" s="13">
        <v>8438000</v>
      </c>
      <c r="D33" s="13">
        <v>5518000</v>
      </c>
      <c r="E33" s="13">
        <v>5937000</v>
      </c>
      <c r="F33" s="13">
        <v>3121000</v>
      </c>
      <c r="G33" s="33">
        <f t="shared" si="3"/>
        <v>42781000</v>
      </c>
      <c r="H33" s="32">
        <f t="shared" si="4"/>
        <v>258393500000</v>
      </c>
    </row>
    <row r="34" spans="1:11" ht="24.95" customHeight="1" thickBot="1" x14ac:dyDescent="0.25">
      <c r="A34" s="12" t="s">
        <v>16</v>
      </c>
      <c r="B34" s="28">
        <f t="shared" ref="B34:H34" si="5">SUM(B22:B33)</f>
        <v>160125202</v>
      </c>
      <c r="C34" s="28">
        <f t="shared" si="5"/>
        <v>57519401</v>
      </c>
      <c r="D34" s="28">
        <f t="shared" si="5"/>
        <v>18531000</v>
      </c>
      <c r="E34" s="28">
        <f t="shared" si="5"/>
        <v>21804631</v>
      </c>
      <c r="F34" s="28">
        <f t="shared" si="5"/>
        <v>19213300</v>
      </c>
      <c r="G34" s="28">
        <f t="shared" si="5"/>
        <v>277193534</v>
      </c>
      <c r="H34" s="28">
        <f t="shared" si="5"/>
        <v>1957322306000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4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">
        <v>17</v>
      </c>
      <c r="B38" s="4"/>
      <c r="C38" s="4"/>
      <c r="D38" s="4"/>
      <c r="E38" s="5" t="s">
        <v>28</v>
      </c>
      <c r="F38" s="4"/>
      <c r="G38" s="4"/>
      <c r="H38" s="4"/>
      <c r="I38" s="4"/>
      <c r="J38" s="3"/>
      <c r="K38" s="18" t="s">
        <v>29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36">
        <f>SUM(B40:I40)</f>
        <v>0</v>
      </c>
      <c r="K40" s="37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36">
        <f t="shared" ref="J41:J51" si="6">SUM(B41:I41)</f>
        <v>0</v>
      </c>
      <c r="K41" s="37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36">
        <f t="shared" si="6"/>
        <v>0</v>
      </c>
      <c r="K42" s="37">
        <f t="shared" si="7"/>
        <v>0</v>
      </c>
    </row>
    <row r="43" spans="1:11" ht="20.100000000000001" customHeight="1" x14ac:dyDescent="0.2">
      <c r="A43" s="11" t="s">
        <v>7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36">
        <f t="shared" si="6"/>
        <v>0</v>
      </c>
      <c r="K43" s="37">
        <f t="shared" si="7"/>
        <v>0</v>
      </c>
    </row>
    <row r="44" spans="1:11" ht="20.100000000000001" customHeight="1" x14ac:dyDescent="0.2">
      <c r="A44" s="11" t="s">
        <v>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36">
        <f t="shared" si="6"/>
        <v>0</v>
      </c>
      <c r="K44" s="37">
        <f t="shared" si="7"/>
        <v>0</v>
      </c>
    </row>
    <row r="45" spans="1:11" ht="20.100000000000001" customHeight="1" x14ac:dyDescent="0.2">
      <c r="A45" s="11" t="s">
        <v>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36">
        <f t="shared" si="6"/>
        <v>0</v>
      </c>
      <c r="K45" s="37">
        <f t="shared" si="7"/>
        <v>0</v>
      </c>
    </row>
    <row r="46" spans="1:11" ht="20.100000000000001" customHeight="1" x14ac:dyDescent="0.2">
      <c r="A46" s="11" t="s">
        <v>10</v>
      </c>
      <c r="B46" s="13">
        <v>38000</v>
      </c>
      <c r="C46" s="13">
        <v>0</v>
      </c>
      <c r="D46" s="13">
        <v>0</v>
      </c>
      <c r="E46" s="13">
        <v>0</v>
      </c>
      <c r="F46" s="13">
        <v>1000</v>
      </c>
      <c r="G46" s="13">
        <v>0</v>
      </c>
      <c r="H46" s="13">
        <v>0</v>
      </c>
      <c r="I46" s="13">
        <v>0</v>
      </c>
      <c r="J46" s="36">
        <f t="shared" si="6"/>
        <v>39000</v>
      </c>
      <c r="K46" s="37">
        <f t="shared" si="7"/>
        <v>19010000</v>
      </c>
    </row>
    <row r="47" spans="1:11" ht="20.100000000000001" customHeight="1" x14ac:dyDescent="0.2">
      <c r="A47" s="11" t="s">
        <v>11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36">
        <f t="shared" si="6"/>
        <v>0</v>
      </c>
      <c r="K47" s="37">
        <f t="shared" si="7"/>
        <v>0</v>
      </c>
    </row>
    <row r="48" spans="1:11" ht="20.100000000000001" customHeight="1" x14ac:dyDescent="0.2">
      <c r="A48" s="11" t="s">
        <v>12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36">
        <f t="shared" si="6"/>
        <v>0</v>
      </c>
      <c r="K48" s="37">
        <f t="shared" si="7"/>
        <v>0</v>
      </c>
    </row>
    <row r="49" spans="1:11" ht="20.100000000000001" customHeight="1" x14ac:dyDescent="0.2">
      <c r="A49" s="11" t="s">
        <v>13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36">
        <f t="shared" si="6"/>
        <v>0</v>
      </c>
      <c r="K49" s="37">
        <f t="shared" si="7"/>
        <v>0</v>
      </c>
    </row>
    <row r="50" spans="1:11" ht="20.100000000000001" customHeight="1" x14ac:dyDescent="0.2">
      <c r="A50" s="11" t="s">
        <v>14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36">
        <f t="shared" si="6"/>
        <v>0</v>
      </c>
      <c r="K50" s="37">
        <f t="shared" si="7"/>
        <v>0</v>
      </c>
    </row>
    <row r="51" spans="1:11" ht="20.100000000000001" customHeight="1" thickBot="1" x14ac:dyDescent="0.25">
      <c r="A51" s="11" t="s">
        <v>15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36">
        <f t="shared" si="6"/>
        <v>0</v>
      </c>
      <c r="K51" s="37">
        <f t="shared" si="7"/>
        <v>0</v>
      </c>
    </row>
    <row r="52" spans="1:11" ht="20.100000000000001" customHeight="1" thickBot="1" x14ac:dyDescent="0.25">
      <c r="A52" s="12" t="s">
        <v>16</v>
      </c>
      <c r="B52" s="28">
        <f t="shared" ref="B52:K52" si="8">SUM(B40:B51)</f>
        <v>38000</v>
      </c>
      <c r="C52" s="28">
        <f t="shared" si="8"/>
        <v>0</v>
      </c>
      <c r="D52" s="28">
        <f t="shared" si="8"/>
        <v>0</v>
      </c>
      <c r="E52" s="28">
        <f t="shared" si="8"/>
        <v>0</v>
      </c>
      <c r="F52" s="28">
        <f t="shared" si="8"/>
        <v>1000</v>
      </c>
      <c r="G52" s="28">
        <f t="shared" si="8"/>
        <v>0</v>
      </c>
      <c r="H52" s="28">
        <f>SUM(H40:H51)</f>
        <v>0</v>
      </c>
      <c r="I52" s="28">
        <f>SUM(I40:I51)</f>
        <v>0</v>
      </c>
      <c r="J52" s="28">
        <f t="shared" si="8"/>
        <v>39000</v>
      </c>
      <c r="K52" s="31">
        <f t="shared" si="8"/>
        <v>19010000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">
        <v>17</v>
      </c>
      <c r="B56" s="4"/>
      <c r="C56" s="4"/>
      <c r="D56" s="4"/>
      <c r="E56" s="5" t="s">
        <v>28</v>
      </c>
      <c r="F56" s="4"/>
      <c r="G56" s="4"/>
      <c r="H56" s="4"/>
      <c r="I56" s="4"/>
      <c r="J56" s="3"/>
      <c r="K56" s="6" t="str">
        <f>K38</f>
        <v>Exercice : 2016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>
        <v>132700</v>
      </c>
      <c r="C58" s="13">
        <v>107500</v>
      </c>
      <c r="D58" s="13">
        <v>80500</v>
      </c>
      <c r="E58" s="13">
        <v>53000</v>
      </c>
      <c r="F58" s="13">
        <v>10000</v>
      </c>
      <c r="G58" s="13">
        <v>0</v>
      </c>
      <c r="H58" s="13">
        <v>0</v>
      </c>
      <c r="I58" s="13">
        <v>0</v>
      </c>
      <c r="J58" s="36">
        <f>SUM(B58:I58)</f>
        <v>383700</v>
      </c>
      <c r="K58" s="37">
        <f>B58*500+C58*100+D58*50+E58*25+F58*10+G58*5+H58*2+I58*1</f>
        <v>82550000</v>
      </c>
    </row>
    <row r="59" spans="1:11" ht="20.100000000000001" customHeight="1" x14ac:dyDescent="0.2">
      <c r="A59" s="11" t="s">
        <v>5</v>
      </c>
      <c r="B59" s="13">
        <v>76850</v>
      </c>
      <c r="C59" s="13">
        <v>33000</v>
      </c>
      <c r="D59" s="13">
        <v>32500</v>
      </c>
      <c r="E59" s="13">
        <v>26000</v>
      </c>
      <c r="F59" s="13">
        <v>0</v>
      </c>
      <c r="G59" s="13">
        <v>0</v>
      </c>
      <c r="H59" s="13">
        <v>0</v>
      </c>
      <c r="I59" s="13">
        <v>0</v>
      </c>
      <c r="J59" s="36">
        <f t="shared" ref="J59:J69" si="9">SUM(B59:I59)</f>
        <v>168350</v>
      </c>
      <c r="K59" s="37">
        <f t="shared" ref="K59:K69" si="10">B59*500+C59*100+D59*50+E59*25+F59*10+G59*5+H59*2+I59*1</f>
        <v>44000000</v>
      </c>
    </row>
    <row r="60" spans="1:11" ht="20.100000000000001" customHeight="1" x14ac:dyDescent="0.2">
      <c r="A60" s="11" t="s">
        <v>6</v>
      </c>
      <c r="B60" s="13">
        <v>15250</v>
      </c>
      <c r="C60" s="13">
        <v>211000</v>
      </c>
      <c r="D60" s="13">
        <v>99000</v>
      </c>
      <c r="E60" s="13">
        <v>113000</v>
      </c>
      <c r="F60" s="13">
        <v>12500</v>
      </c>
      <c r="G60" s="13">
        <v>0</v>
      </c>
      <c r="H60" s="13">
        <v>0</v>
      </c>
      <c r="I60" s="13">
        <v>0</v>
      </c>
      <c r="J60" s="36">
        <f t="shared" si="9"/>
        <v>450750</v>
      </c>
      <c r="K60" s="37">
        <f t="shared" si="10"/>
        <v>36625000</v>
      </c>
    </row>
    <row r="61" spans="1:11" ht="20.100000000000001" customHeight="1" x14ac:dyDescent="0.2">
      <c r="A61" s="11" t="s">
        <v>7</v>
      </c>
      <c r="B61" s="13">
        <v>21500</v>
      </c>
      <c r="C61" s="13">
        <v>228000</v>
      </c>
      <c r="D61" s="13">
        <v>165000</v>
      </c>
      <c r="E61" s="13">
        <v>80000</v>
      </c>
      <c r="F61" s="13">
        <v>0</v>
      </c>
      <c r="G61" s="13">
        <v>0</v>
      </c>
      <c r="H61" s="13">
        <v>0</v>
      </c>
      <c r="I61" s="13">
        <v>200000</v>
      </c>
      <c r="J61" s="36">
        <f t="shared" si="9"/>
        <v>694500</v>
      </c>
      <c r="K61" s="37">
        <f t="shared" si="10"/>
        <v>44000000</v>
      </c>
    </row>
    <row r="62" spans="1:11" ht="20.100000000000001" customHeight="1" x14ac:dyDescent="0.2">
      <c r="A62" s="11" t="s">
        <v>8</v>
      </c>
      <c r="B62" s="13">
        <v>1000</v>
      </c>
      <c r="C62" s="13">
        <v>197503</v>
      </c>
      <c r="D62" s="13">
        <v>119001</v>
      </c>
      <c r="E62" s="13">
        <v>72000</v>
      </c>
      <c r="F62" s="13">
        <v>0</v>
      </c>
      <c r="G62" s="13">
        <v>1</v>
      </c>
      <c r="H62" s="13">
        <v>0</v>
      </c>
      <c r="I62" s="13">
        <v>300000</v>
      </c>
      <c r="J62" s="36">
        <f t="shared" si="9"/>
        <v>689505</v>
      </c>
      <c r="K62" s="37">
        <f t="shared" si="10"/>
        <v>28300355</v>
      </c>
    </row>
    <row r="63" spans="1:11" ht="20.100000000000001" customHeight="1" x14ac:dyDescent="0.2">
      <c r="A63" s="11" t="s">
        <v>9</v>
      </c>
      <c r="B63" s="13">
        <v>1250</v>
      </c>
      <c r="C63" s="13">
        <v>105500</v>
      </c>
      <c r="D63" s="13">
        <v>105500</v>
      </c>
      <c r="E63" s="13">
        <v>70000</v>
      </c>
      <c r="F63" s="13">
        <v>0</v>
      </c>
      <c r="G63" s="13">
        <v>0</v>
      </c>
      <c r="H63" s="13">
        <v>0</v>
      </c>
      <c r="I63" s="13">
        <v>0</v>
      </c>
      <c r="J63" s="36">
        <f t="shared" si="9"/>
        <v>282250</v>
      </c>
      <c r="K63" s="37">
        <f t="shared" si="10"/>
        <v>18200000</v>
      </c>
    </row>
    <row r="64" spans="1:11" ht="20.100000000000001" customHeight="1" x14ac:dyDescent="0.2">
      <c r="A64" s="11" t="s">
        <v>10</v>
      </c>
      <c r="B64" s="13">
        <v>2000</v>
      </c>
      <c r="C64" s="13">
        <v>3000</v>
      </c>
      <c r="D64" s="13">
        <v>4000</v>
      </c>
      <c r="E64" s="13">
        <v>0</v>
      </c>
      <c r="F64" s="13">
        <v>0</v>
      </c>
      <c r="G64" s="13">
        <v>0</v>
      </c>
      <c r="H64" s="13">
        <v>0</v>
      </c>
      <c r="I64" s="13">
        <v>400000</v>
      </c>
      <c r="J64" s="36">
        <f t="shared" si="9"/>
        <v>409000</v>
      </c>
      <c r="K64" s="37">
        <f t="shared" si="10"/>
        <v>1900000</v>
      </c>
    </row>
    <row r="65" spans="1:11" ht="20.100000000000001" customHeight="1" x14ac:dyDescent="0.2">
      <c r="A65" s="11" t="s">
        <v>11</v>
      </c>
      <c r="B65" s="13">
        <v>3000</v>
      </c>
      <c r="C65" s="13">
        <v>72000</v>
      </c>
      <c r="D65" s="13">
        <v>161000</v>
      </c>
      <c r="E65" s="13">
        <v>86000</v>
      </c>
      <c r="F65" s="13">
        <v>30000</v>
      </c>
      <c r="G65" s="13">
        <v>10000</v>
      </c>
      <c r="H65" s="13">
        <v>0</v>
      </c>
      <c r="I65" s="13">
        <v>0</v>
      </c>
      <c r="J65" s="36">
        <f t="shared" si="9"/>
        <v>362000</v>
      </c>
      <c r="K65" s="37">
        <f t="shared" si="10"/>
        <v>19250000</v>
      </c>
    </row>
    <row r="66" spans="1:11" ht="20.100000000000001" customHeight="1" x14ac:dyDescent="0.2">
      <c r="A66" s="11" t="s">
        <v>12</v>
      </c>
      <c r="B66" s="13">
        <v>0</v>
      </c>
      <c r="C66" s="13">
        <v>22000</v>
      </c>
      <c r="D66" s="13">
        <v>39000</v>
      </c>
      <c r="E66" s="13">
        <v>34000</v>
      </c>
      <c r="F66" s="13">
        <v>0</v>
      </c>
      <c r="G66" s="13">
        <v>0</v>
      </c>
      <c r="H66" s="13">
        <v>0</v>
      </c>
      <c r="I66" s="13">
        <v>0</v>
      </c>
      <c r="J66" s="36">
        <f t="shared" si="9"/>
        <v>95000</v>
      </c>
      <c r="K66" s="37">
        <f t="shared" si="10"/>
        <v>5000000</v>
      </c>
    </row>
    <row r="67" spans="1:11" ht="20.100000000000001" customHeight="1" x14ac:dyDescent="0.2">
      <c r="A67" s="11" t="s">
        <v>13</v>
      </c>
      <c r="B67" s="13">
        <v>1000</v>
      </c>
      <c r="C67" s="13">
        <v>41000</v>
      </c>
      <c r="D67" s="13">
        <v>43000</v>
      </c>
      <c r="E67" s="13">
        <v>2000</v>
      </c>
      <c r="F67" s="13">
        <v>10000</v>
      </c>
      <c r="G67" s="13">
        <v>10000</v>
      </c>
      <c r="H67" s="13">
        <v>0</v>
      </c>
      <c r="I67" s="13">
        <v>20000</v>
      </c>
      <c r="J67" s="36">
        <f t="shared" si="9"/>
        <v>127000</v>
      </c>
      <c r="K67" s="37">
        <f t="shared" si="10"/>
        <v>6970000</v>
      </c>
    </row>
    <row r="68" spans="1:11" ht="20.100000000000001" customHeight="1" x14ac:dyDescent="0.2">
      <c r="A68" s="11" t="s">
        <v>14</v>
      </c>
      <c r="B68" s="13">
        <v>45250</v>
      </c>
      <c r="C68" s="13">
        <v>362750</v>
      </c>
      <c r="D68" s="13">
        <v>1156000</v>
      </c>
      <c r="E68" s="13">
        <v>1688400</v>
      </c>
      <c r="F68" s="13">
        <v>1270000</v>
      </c>
      <c r="G68" s="13">
        <v>2110000</v>
      </c>
      <c r="H68" s="13">
        <v>40000</v>
      </c>
      <c r="I68" s="13">
        <v>10000</v>
      </c>
      <c r="J68" s="36">
        <f t="shared" si="9"/>
        <v>6682400</v>
      </c>
      <c r="K68" s="37">
        <f t="shared" si="10"/>
        <v>182250000</v>
      </c>
    </row>
    <row r="69" spans="1:11" ht="20.100000000000001" customHeight="1" thickBot="1" x14ac:dyDescent="0.25">
      <c r="A69" s="11" t="s">
        <v>15</v>
      </c>
      <c r="B69" s="13">
        <v>21000</v>
      </c>
      <c r="C69" s="13">
        <v>85500</v>
      </c>
      <c r="D69" s="13">
        <v>888000</v>
      </c>
      <c r="E69" s="13">
        <v>1582000</v>
      </c>
      <c r="F69" s="13">
        <v>560000</v>
      </c>
      <c r="G69" s="13">
        <v>1280000</v>
      </c>
      <c r="H69" s="13">
        <v>0</v>
      </c>
      <c r="I69" s="13">
        <v>0</v>
      </c>
      <c r="J69" s="36">
        <f t="shared" si="9"/>
        <v>4416500</v>
      </c>
      <c r="K69" s="37">
        <f t="shared" si="10"/>
        <v>115000000</v>
      </c>
    </row>
    <row r="70" spans="1:11" ht="20.100000000000001" customHeight="1" thickBot="1" x14ac:dyDescent="0.25">
      <c r="A70" s="12" t="s">
        <v>16</v>
      </c>
      <c r="B70" s="28">
        <f t="shared" ref="B70:K70" si="11">SUM(B58:B69)</f>
        <v>320800</v>
      </c>
      <c r="C70" s="28">
        <f t="shared" si="11"/>
        <v>1468753</v>
      </c>
      <c r="D70" s="28">
        <f t="shared" si="11"/>
        <v>2892501</v>
      </c>
      <c r="E70" s="28">
        <f t="shared" si="11"/>
        <v>3806400</v>
      </c>
      <c r="F70" s="28">
        <f t="shared" si="11"/>
        <v>1892500</v>
      </c>
      <c r="G70" s="28">
        <f t="shared" si="11"/>
        <v>3410001</v>
      </c>
      <c r="H70" s="28">
        <f>SUM(H58:H69)</f>
        <v>40000</v>
      </c>
      <c r="I70" s="28">
        <f>SUM(I58:I69)</f>
        <v>930000</v>
      </c>
      <c r="J70" s="28">
        <f t="shared" si="11"/>
        <v>14760955</v>
      </c>
      <c r="K70" s="31">
        <f t="shared" si="11"/>
        <v>584045355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2" orientation="landscape" r:id="rId1"/>
  <headerFooter alignWithMargins="0"/>
  <rowBreaks count="1" manualBreakCount="1">
    <brk id="34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view="pageBreakPreview" topLeftCell="A2" zoomScaleSheetLayoutView="100" workbookViewId="0">
      <selection activeCell="J69" sqref="J69"/>
    </sheetView>
  </sheetViews>
  <sheetFormatPr baseColWidth="10" defaultRowHeight="20.100000000000001" customHeight="1" x14ac:dyDescent="0.2"/>
  <cols>
    <col min="1" max="1" width="14.5703125" style="2" customWidth="1"/>
    <col min="2" max="5" width="20.5703125" style="2" bestFit="1" customWidth="1"/>
    <col min="6" max="6" width="22.140625" style="2" bestFit="1" customWidth="1"/>
    <col min="7" max="7" width="22" style="2" customWidth="1"/>
    <col min="8" max="8" width="28.28515625" style="2" customWidth="1"/>
    <col min="9" max="9" width="18.7109375" style="2" bestFit="1" customWidth="1"/>
    <col min="10" max="10" width="19.140625" style="2" customWidth="1"/>
    <col min="11" max="11" width="24.1406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4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26</v>
      </c>
      <c r="B3" s="4"/>
      <c r="C3" s="4"/>
      <c r="D3" s="4"/>
      <c r="E3" s="5" t="s">
        <v>0</v>
      </c>
      <c r="F3" s="4"/>
      <c r="G3" s="3"/>
      <c r="H3" s="18" t="s">
        <v>29</v>
      </c>
      <c r="I3" s="3"/>
      <c r="J3" s="6"/>
    </row>
    <row r="4" spans="1:10" ht="24.95" customHeight="1" thickTop="1" thickBot="1" x14ac:dyDescent="0.25">
      <c r="A4" s="22" t="s">
        <v>1</v>
      </c>
      <c r="B4" s="23">
        <v>10000</v>
      </c>
      <c r="C4" s="23">
        <v>5000</v>
      </c>
      <c r="D4" s="23">
        <v>2000</v>
      </c>
      <c r="E4" s="23">
        <v>1000</v>
      </c>
      <c r="F4" s="24">
        <v>500</v>
      </c>
      <c r="G4" s="24" t="s">
        <v>2</v>
      </c>
      <c r="H4" s="25" t="s">
        <v>3</v>
      </c>
    </row>
    <row r="5" spans="1:10" ht="24.95" customHeight="1" x14ac:dyDescent="0.2">
      <c r="A5" s="11" t="s">
        <v>4</v>
      </c>
      <c r="B5" s="13">
        <v>364000</v>
      </c>
      <c r="C5" s="13">
        <v>94000</v>
      </c>
      <c r="D5" s="13">
        <v>115000</v>
      </c>
      <c r="E5" s="13">
        <v>203000</v>
      </c>
      <c r="F5" s="13">
        <v>178000</v>
      </c>
      <c r="G5" s="33">
        <f>SUM(B5:F5)</f>
        <v>954000</v>
      </c>
      <c r="H5" s="32">
        <f>+B5*10000+C5*5000+D5*2000+E5*1000+F5*500</f>
        <v>4632000000</v>
      </c>
    </row>
    <row r="6" spans="1:10" ht="24.95" customHeight="1" x14ac:dyDescent="0.2">
      <c r="A6" s="11" t="s">
        <v>5</v>
      </c>
      <c r="B6" s="13">
        <v>328000</v>
      </c>
      <c r="C6" s="13">
        <v>127000</v>
      </c>
      <c r="D6" s="13">
        <v>124000</v>
      </c>
      <c r="E6" s="13">
        <v>111000</v>
      </c>
      <c r="F6" s="13">
        <v>172000</v>
      </c>
      <c r="G6" s="33">
        <f t="shared" ref="G6:G16" si="0">SUM(B6:F6)</f>
        <v>862000</v>
      </c>
      <c r="H6" s="32">
        <f t="shared" ref="H6:H16" si="1">+B6*10000+C6*5000+D6*2000+E6*1000+F6*500</f>
        <v>4360000000</v>
      </c>
    </row>
    <row r="7" spans="1:10" ht="24.95" customHeight="1" x14ac:dyDescent="0.2">
      <c r="A7" s="11" t="s">
        <v>6</v>
      </c>
      <c r="B7" s="13">
        <v>179000</v>
      </c>
      <c r="C7" s="13">
        <v>69000</v>
      </c>
      <c r="D7" s="13">
        <v>71000</v>
      </c>
      <c r="E7" s="13">
        <v>66000</v>
      </c>
      <c r="F7" s="13">
        <v>203000</v>
      </c>
      <c r="G7" s="33">
        <f t="shared" si="0"/>
        <v>588000</v>
      </c>
      <c r="H7" s="32">
        <f t="shared" si="1"/>
        <v>2444500000</v>
      </c>
    </row>
    <row r="8" spans="1:10" ht="24.95" customHeight="1" x14ac:dyDescent="0.2">
      <c r="A8" s="11" t="s">
        <v>7</v>
      </c>
      <c r="B8" s="13">
        <v>262000</v>
      </c>
      <c r="C8" s="13">
        <v>137000</v>
      </c>
      <c r="D8" s="13">
        <v>108000</v>
      </c>
      <c r="E8" s="13">
        <v>159000</v>
      </c>
      <c r="F8" s="13">
        <v>241000</v>
      </c>
      <c r="G8" s="33">
        <f t="shared" si="0"/>
        <v>907000</v>
      </c>
      <c r="H8" s="32">
        <f t="shared" si="1"/>
        <v>3800500000</v>
      </c>
    </row>
    <row r="9" spans="1:10" ht="24.95" customHeight="1" x14ac:dyDescent="0.2">
      <c r="A9" s="11" t="s">
        <v>19</v>
      </c>
      <c r="B9" s="13">
        <v>243000</v>
      </c>
      <c r="C9" s="13">
        <v>125000</v>
      </c>
      <c r="D9" s="13">
        <v>102000</v>
      </c>
      <c r="E9" s="13">
        <v>169000</v>
      </c>
      <c r="F9" s="13">
        <v>395000</v>
      </c>
      <c r="G9" s="33">
        <f t="shared" si="0"/>
        <v>1034000</v>
      </c>
      <c r="H9" s="32">
        <f t="shared" si="1"/>
        <v>3625500000</v>
      </c>
    </row>
    <row r="10" spans="1:10" ht="24.95" customHeight="1" x14ac:dyDescent="0.2">
      <c r="A10" s="11" t="s">
        <v>9</v>
      </c>
      <c r="B10" s="13">
        <v>313500</v>
      </c>
      <c r="C10" s="13">
        <v>217600</v>
      </c>
      <c r="D10" s="13">
        <v>87100</v>
      </c>
      <c r="E10" s="13">
        <v>206700</v>
      </c>
      <c r="F10" s="13">
        <v>250800</v>
      </c>
      <c r="G10" s="33">
        <f t="shared" si="0"/>
        <v>1075700</v>
      </c>
      <c r="H10" s="32">
        <f t="shared" si="1"/>
        <v>4729300000</v>
      </c>
    </row>
    <row r="11" spans="1:10" ht="24.95" customHeight="1" x14ac:dyDescent="0.2">
      <c r="A11" s="11" t="s">
        <v>10</v>
      </c>
      <c r="B11" s="13">
        <v>220000</v>
      </c>
      <c r="C11" s="13">
        <v>93000</v>
      </c>
      <c r="D11" s="13">
        <v>44000</v>
      </c>
      <c r="E11" s="13">
        <v>77000</v>
      </c>
      <c r="F11" s="13">
        <v>196000</v>
      </c>
      <c r="G11" s="33">
        <f t="shared" si="0"/>
        <v>630000</v>
      </c>
      <c r="H11" s="32">
        <f t="shared" si="1"/>
        <v>2928000000</v>
      </c>
    </row>
    <row r="12" spans="1:10" ht="24.95" customHeight="1" x14ac:dyDescent="0.2">
      <c r="A12" s="11" t="s">
        <v>11</v>
      </c>
      <c r="B12" s="13">
        <v>277000</v>
      </c>
      <c r="C12" s="13">
        <v>139000</v>
      </c>
      <c r="D12" s="13">
        <v>96000</v>
      </c>
      <c r="E12" s="13">
        <v>152000</v>
      </c>
      <c r="F12" s="13">
        <v>297000</v>
      </c>
      <c r="G12" s="33">
        <f t="shared" si="0"/>
        <v>961000</v>
      </c>
      <c r="H12" s="32">
        <f t="shared" si="1"/>
        <v>3957500000</v>
      </c>
    </row>
    <row r="13" spans="1:10" ht="24.95" customHeight="1" x14ac:dyDescent="0.2">
      <c r="A13" s="11" t="s">
        <v>12</v>
      </c>
      <c r="B13" s="13">
        <v>263000</v>
      </c>
      <c r="C13" s="13">
        <v>106000</v>
      </c>
      <c r="D13" s="13">
        <v>67000</v>
      </c>
      <c r="E13" s="13">
        <v>228000</v>
      </c>
      <c r="F13" s="13">
        <v>328000</v>
      </c>
      <c r="G13" s="33">
        <f t="shared" si="0"/>
        <v>992000</v>
      </c>
      <c r="H13" s="32">
        <f t="shared" si="1"/>
        <v>3686000000</v>
      </c>
    </row>
    <row r="14" spans="1:10" ht="24.95" customHeight="1" x14ac:dyDescent="0.2">
      <c r="A14" s="11" t="s">
        <v>13</v>
      </c>
      <c r="B14" s="13">
        <v>232000</v>
      </c>
      <c r="C14" s="13">
        <v>79000</v>
      </c>
      <c r="D14" s="13">
        <v>38000</v>
      </c>
      <c r="E14" s="13">
        <v>182000</v>
      </c>
      <c r="F14" s="13">
        <v>282000</v>
      </c>
      <c r="G14" s="33">
        <f t="shared" si="0"/>
        <v>813000</v>
      </c>
      <c r="H14" s="32">
        <f t="shared" si="1"/>
        <v>3114000000</v>
      </c>
    </row>
    <row r="15" spans="1:10" ht="24.95" customHeight="1" x14ac:dyDescent="0.2">
      <c r="A15" s="11" t="s">
        <v>14</v>
      </c>
      <c r="B15" s="13">
        <v>244000</v>
      </c>
      <c r="C15" s="13">
        <v>140000</v>
      </c>
      <c r="D15" s="13">
        <v>47000</v>
      </c>
      <c r="E15" s="13">
        <v>221000</v>
      </c>
      <c r="F15" s="13">
        <v>213000</v>
      </c>
      <c r="G15" s="33">
        <f t="shared" si="0"/>
        <v>865000</v>
      </c>
      <c r="H15" s="32">
        <f t="shared" si="1"/>
        <v>3561500000</v>
      </c>
    </row>
    <row r="16" spans="1:10" ht="24.95" customHeight="1" thickBot="1" x14ac:dyDescent="0.25">
      <c r="A16" s="11" t="s">
        <v>15</v>
      </c>
      <c r="B16" s="13">
        <v>265000</v>
      </c>
      <c r="C16" s="13">
        <v>171000</v>
      </c>
      <c r="D16" s="13">
        <v>64000</v>
      </c>
      <c r="E16" s="13">
        <v>322000</v>
      </c>
      <c r="F16" s="13">
        <v>459000</v>
      </c>
      <c r="G16" s="33">
        <f t="shared" si="0"/>
        <v>1281000</v>
      </c>
      <c r="H16" s="32">
        <f t="shared" si="1"/>
        <v>4184500000</v>
      </c>
    </row>
    <row r="17" spans="1:10" ht="24.95" customHeight="1" thickBot="1" x14ac:dyDescent="0.25">
      <c r="A17" s="12" t="s">
        <v>16</v>
      </c>
      <c r="B17" s="28">
        <f>SUM(B5:B16)</f>
        <v>3190500</v>
      </c>
      <c r="C17" s="28">
        <f t="shared" ref="C17:H17" si="2">SUM(C5:C16)</f>
        <v>1497600</v>
      </c>
      <c r="D17" s="28">
        <f t="shared" si="2"/>
        <v>963100</v>
      </c>
      <c r="E17" s="28">
        <f t="shared" si="2"/>
        <v>2096700</v>
      </c>
      <c r="F17" s="28">
        <f t="shared" si="2"/>
        <v>3214800</v>
      </c>
      <c r="G17" s="28">
        <f t="shared" si="2"/>
        <v>10962700</v>
      </c>
      <c r="H17" s="28">
        <f t="shared" si="2"/>
        <v>45023300000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">
        <v>26</v>
      </c>
      <c r="B20" s="4"/>
      <c r="C20" s="4"/>
      <c r="D20" s="4"/>
      <c r="E20" s="5" t="s">
        <v>0</v>
      </c>
      <c r="F20" s="4"/>
      <c r="G20" s="3"/>
      <c r="H20" s="18" t="s">
        <v>29</v>
      </c>
      <c r="I20" s="3"/>
      <c r="J20" s="6"/>
    </row>
    <row r="21" spans="1:10" ht="24.95" customHeight="1" thickTop="1" thickBot="1" x14ac:dyDescent="0.25">
      <c r="A21" s="22" t="s">
        <v>1</v>
      </c>
      <c r="B21" s="23">
        <v>10000</v>
      </c>
      <c r="C21" s="23">
        <v>5000</v>
      </c>
      <c r="D21" s="23">
        <v>2000</v>
      </c>
      <c r="E21" s="23">
        <v>1000</v>
      </c>
      <c r="F21" s="24">
        <v>500</v>
      </c>
      <c r="G21" s="24" t="s">
        <v>2</v>
      </c>
      <c r="H21" s="25" t="s">
        <v>3</v>
      </c>
    </row>
    <row r="22" spans="1:10" ht="24.95" customHeight="1" x14ac:dyDescent="0.2">
      <c r="A22" s="11" t="s">
        <v>4</v>
      </c>
      <c r="B22" s="13">
        <v>250700</v>
      </c>
      <c r="C22" s="13">
        <v>147260</v>
      </c>
      <c r="D22" s="13">
        <v>62000</v>
      </c>
      <c r="E22" s="13">
        <v>223671</v>
      </c>
      <c r="F22" s="13">
        <v>129602</v>
      </c>
      <c r="G22" s="33">
        <f>SUM(B22:F22)</f>
        <v>813233</v>
      </c>
      <c r="H22" s="32">
        <f>+B22*10000+C22*5000+D22*2000+E22*1000+F22*500</f>
        <v>3655772000</v>
      </c>
    </row>
    <row r="23" spans="1:10" ht="24.95" customHeight="1" x14ac:dyDescent="0.2">
      <c r="A23" s="11" t="s">
        <v>5</v>
      </c>
      <c r="B23" s="13">
        <v>867280</v>
      </c>
      <c r="C23" s="13">
        <v>518155</v>
      </c>
      <c r="D23" s="13">
        <v>100000</v>
      </c>
      <c r="E23" s="13">
        <v>677929</v>
      </c>
      <c r="F23" s="13">
        <v>355159</v>
      </c>
      <c r="G23" s="33">
        <f t="shared" ref="G23:G33" si="3">SUM(B23:F23)</f>
        <v>2518523</v>
      </c>
      <c r="H23" s="32">
        <f t="shared" ref="H23:H33" si="4">+B23*10000+C23*5000+D23*2000+E23*1000+F23*500</f>
        <v>12319083500</v>
      </c>
    </row>
    <row r="24" spans="1:10" ht="24.95" customHeight="1" x14ac:dyDescent="0.2">
      <c r="A24" s="11" t="s">
        <v>6</v>
      </c>
      <c r="B24" s="13">
        <v>907185</v>
      </c>
      <c r="C24" s="13">
        <v>522213</v>
      </c>
      <c r="D24" s="13">
        <v>24000</v>
      </c>
      <c r="E24" s="13">
        <v>658656</v>
      </c>
      <c r="F24" s="13">
        <v>397805</v>
      </c>
      <c r="G24" s="33">
        <f t="shared" si="3"/>
        <v>2509859</v>
      </c>
      <c r="H24" s="32">
        <f t="shared" si="4"/>
        <v>12588473500</v>
      </c>
    </row>
    <row r="25" spans="1:10" ht="24.95" customHeight="1" x14ac:dyDescent="0.2">
      <c r="A25" s="11" t="s">
        <v>7</v>
      </c>
      <c r="B25" s="13">
        <v>924520</v>
      </c>
      <c r="C25" s="13">
        <v>400500</v>
      </c>
      <c r="D25" s="13">
        <v>80500</v>
      </c>
      <c r="E25" s="13">
        <v>953707</v>
      </c>
      <c r="F25" s="13">
        <v>201428</v>
      </c>
      <c r="G25" s="33">
        <f t="shared" si="3"/>
        <v>2560655</v>
      </c>
      <c r="H25" s="32">
        <f t="shared" si="4"/>
        <v>12463121000</v>
      </c>
    </row>
    <row r="26" spans="1:10" ht="24.95" customHeight="1" x14ac:dyDescent="0.2">
      <c r="A26" s="11" t="s">
        <v>19</v>
      </c>
      <c r="B26" s="13">
        <v>920085</v>
      </c>
      <c r="C26" s="13">
        <v>526700</v>
      </c>
      <c r="D26" s="13">
        <v>10000</v>
      </c>
      <c r="E26" s="13">
        <v>281985</v>
      </c>
      <c r="F26" s="13">
        <v>196943</v>
      </c>
      <c r="G26" s="33">
        <f t="shared" si="3"/>
        <v>1935713</v>
      </c>
      <c r="H26" s="32">
        <f t="shared" si="4"/>
        <v>12234806500</v>
      </c>
    </row>
    <row r="27" spans="1:10" ht="24.95" customHeight="1" x14ac:dyDescent="0.2">
      <c r="A27" s="11" t="s">
        <v>9</v>
      </c>
      <c r="B27" s="13">
        <v>687379</v>
      </c>
      <c r="C27" s="13">
        <v>408400</v>
      </c>
      <c r="D27" s="13">
        <v>5000</v>
      </c>
      <c r="E27" s="13">
        <v>510019</v>
      </c>
      <c r="F27" s="13">
        <v>356212</v>
      </c>
      <c r="G27" s="33">
        <f t="shared" si="3"/>
        <v>1967010</v>
      </c>
      <c r="H27" s="32">
        <f t="shared" si="4"/>
        <v>9613915000</v>
      </c>
    </row>
    <row r="28" spans="1:10" ht="24.95" customHeight="1" x14ac:dyDescent="0.2">
      <c r="A28" s="11" t="s">
        <v>10</v>
      </c>
      <c r="B28" s="13">
        <v>1085007</v>
      </c>
      <c r="C28" s="13">
        <v>85500</v>
      </c>
      <c r="D28" s="13">
        <v>10000</v>
      </c>
      <c r="E28" s="13">
        <v>712020</v>
      </c>
      <c r="F28" s="13">
        <v>660593</v>
      </c>
      <c r="G28" s="33">
        <f t="shared" si="3"/>
        <v>2553120</v>
      </c>
      <c r="H28" s="32">
        <f t="shared" si="4"/>
        <v>12339886500</v>
      </c>
    </row>
    <row r="29" spans="1:10" ht="24.95" customHeight="1" x14ac:dyDescent="0.2">
      <c r="A29" s="11" t="s">
        <v>11</v>
      </c>
      <c r="B29" s="13">
        <v>898021</v>
      </c>
      <c r="C29" s="13">
        <v>293020</v>
      </c>
      <c r="D29" s="13">
        <v>5000</v>
      </c>
      <c r="E29" s="13">
        <v>689385</v>
      </c>
      <c r="F29" s="13">
        <v>450962</v>
      </c>
      <c r="G29" s="33">
        <f t="shared" si="3"/>
        <v>2336388</v>
      </c>
      <c r="H29" s="32">
        <f t="shared" si="4"/>
        <v>11370176000</v>
      </c>
    </row>
    <row r="30" spans="1:10" ht="24.95" customHeight="1" x14ac:dyDescent="0.2">
      <c r="A30" s="11" t="s">
        <v>12</v>
      </c>
      <c r="B30" s="13">
        <v>848984</v>
      </c>
      <c r="C30" s="13">
        <v>400400</v>
      </c>
      <c r="D30" s="13">
        <v>62000</v>
      </c>
      <c r="E30" s="13">
        <v>694767</v>
      </c>
      <c r="F30" s="13">
        <v>510773</v>
      </c>
      <c r="G30" s="33">
        <f t="shared" si="3"/>
        <v>2516924</v>
      </c>
      <c r="H30" s="32">
        <f t="shared" si="4"/>
        <v>11565993500</v>
      </c>
    </row>
    <row r="31" spans="1:10" ht="24.95" customHeight="1" x14ac:dyDescent="0.2">
      <c r="A31" s="11" t="s">
        <v>13</v>
      </c>
      <c r="B31" s="13">
        <v>891200</v>
      </c>
      <c r="C31" s="13">
        <v>595600</v>
      </c>
      <c r="D31" s="13">
        <v>137000</v>
      </c>
      <c r="E31" s="13">
        <v>653891</v>
      </c>
      <c r="F31" s="13">
        <v>427041</v>
      </c>
      <c r="G31" s="33">
        <f t="shared" si="3"/>
        <v>2704732</v>
      </c>
      <c r="H31" s="32">
        <f t="shared" si="4"/>
        <v>13031411500</v>
      </c>
    </row>
    <row r="32" spans="1:10" ht="24.95" customHeight="1" x14ac:dyDescent="0.2">
      <c r="A32" s="11" t="s">
        <v>14</v>
      </c>
      <c r="B32" s="13">
        <v>1017464</v>
      </c>
      <c r="C32" s="13">
        <v>568200</v>
      </c>
      <c r="D32" s="13">
        <v>313000</v>
      </c>
      <c r="E32" s="13">
        <v>725352</v>
      </c>
      <c r="F32" s="13">
        <v>532432</v>
      </c>
      <c r="G32" s="33">
        <f t="shared" si="3"/>
        <v>3156448</v>
      </c>
      <c r="H32" s="32">
        <f t="shared" si="4"/>
        <v>14633208000</v>
      </c>
    </row>
    <row r="33" spans="1:11" ht="24.95" customHeight="1" thickBot="1" x14ac:dyDescent="0.25">
      <c r="A33" s="11" t="s">
        <v>15</v>
      </c>
      <c r="B33" s="13">
        <v>985500</v>
      </c>
      <c r="C33" s="13">
        <v>613600</v>
      </c>
      <c r="D33" s="13">
        <v>455000</v>
      </c>
      <c r="E33" s="13">
        <v>582713</v>
      </c>
      <c r="F33" s="13">
        <v>467140</v>
      </c>
      <c r="G33" s="33">
        <f t="shared" si="3"/>
        <v>3103953</v>
      </c>
      <c r="H33" s="32">
        <f t="shared" si="4"/>
        <v>14649283000</v>
      </c>
    </row>
    <row r="34" spans="1:11" ht="24.95" customHeight="1" thickBot="1" x14ac:dyDescent="0.25">
      <c r="A34" s="12" t="s">
        <v>16</v>
      </c>
      <c r="B34" s="28">
        <f t="shared" ref="B34:H34" si="5">SUM(B22:B33)</f>
        <v>10283325</v>
      </c>
      <c r="C34" s="28">
        <f t="shared" si="5"/>
        <v>5079548</v>
      </c>
      <c r="D34" s="28">
        <f t="shared" si="5"/>
        <v>1263500</v>
      </c>
      <c r="E34" s="28">
        <f t="shared" si="5"/>
        <v>7364095</v>
      </c>
      <c r="F34" s="28">
        <f t="shared" si="5"/>
        <v>4686090</v>
      </c>
      <c r="G34" s="28">
        <f t="shared" si="5"/>
        <v>28676558</v>
      </c>
      <c r="H34" s="28">
        <f t="shared" si="5"/>
        <v>140465130000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4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">
        <v>26</v>
      </c>
      <c r="B38" s="4"/>
      <c r="C38" s="4"/>
      <c r="D38" s="4"/>
      <c r="E38" s="5" t="s">
        <v>28</v>
      </c>
      <c r="F38" s="4"/>
      <c r="G38" s="4"/>
      <c r="H38" s="4"/>
      <c r="I38" s="4"/>
      <c r="J38" s="3"/>
      <c r="K38" s="18" t="s">
        <v>29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4">
        <f>SUM(B40:I40)</f>
        <v>0</v>
      </c>
      <c r="K40" s="15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4">
        <f t="shared" ref="J41:J51" si="6">SUM(B41:I41)</f>
        <v>0</v>
      </c>
      <c r="K41" s="15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4">
        <f t="shared" si="6"/>
        <v>0</v>
      </c>
      <c r="K42" s="15">
        <f t="shared" si="7"/>
        <v>0</v>
      </c>
    </row>
    <row r="43" spans="1:11" ht="20.100000000000001" customHeight="1" x14ac:dyDescent="0.2">
      <c r="A43" s="11" t="s">
        <v>7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4">
        <f t="shared" si="6"/>
        <v>0</v>
      </c>
      <c r="K43" s="15">
        <f t="shared" si="7"/>
        <v>0</v>
      </c>
    </row>
    <row r="44" spans="1:11" ht="20.100000000000001" customHeight="1" x14ac:dyDescent="0.2">
      <c r="A44" s="11" t="s">
        <v>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4">
        <f t="shared" si="6"/>
        <v>0</v>
      </c>
      <c r="K44" s="15">
        <f t="shared" si="7"/>
        <v>0</v>
      </c>
    </row>
    <row r="45" spans="1:11" ht="20.100000000000001" customHeight="1" x14ac:dyDescent="0.2">
      <c r="A45" s="11" t="s">
        <v>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4">
        <f t="shared" si="6"/>
        <v>0</v>
      </c>
      <c r="K45" s="15">
        <f t="shared" si="7"/>
        <v>0</v>
      </c>
    </row>
    <row r="46" spans="1:11" ht="20.100000000000001" customHeight="1" x14ac:dyDescent="0.2">
      <c r="A46" s="11" t="s">
        <v>10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4">
        <f t="shared" si="6"/>
        <v>0</v>
      </c>
      <c r="K46" s="15">
        <f t="shared" si="7"/>
        <v>0</v>
      </c>
    </row>
    <row r="47" spans="1:11" ht="20.100000000000001" customHeight="1" x14ac:dyDescent="0.2">
      <c r="A47" s="11" t="s">
        <v>11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4">
        <f t="shared" si="6"/>
        <v>0</v>
      </c>
      <c r="K47" s="15">
        <f t="shared" si="7"/>
        <v>0</v>
      </c>
    </row>
    <row r="48" spans="1:11" ht="20.100000000000001" customHeight="1" x14ac:dyDescent="0.2">
      <c r="A48" s="11" t="s">
        <v>12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4">
        <f t="shared" si="6"/>
        <v>0</v>
      </c>
      <c r="K48" s="15">
        <f t="shared" si="7"/>
        <v>0</v>
      </c>
    </row>
    <row r="49" spans="1:11" ht="20.100000000000001" customHeight="1" x14ac:dyDescent="0.2">
      <c r="A49" s="11" t="s">
        <v>13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4">
        <f t="shared" si="6"/>
        <v>0</v>
      </c>
      <c r="K49" s="15">
        <f t="shared" si="7"/>
        <v>0</v>
      </c>
    </row>
    <row r="50" spans="1:11" ht="20.100000000000001" customHeight="1" x14ac:dyDescent="0.2">
      <c r="A50" s="11" t="s">
        <v>14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4">
        <f t="shared" si="6"/>
        <v>0</v>
      </c>
      <c r="K50" s="15">
        <f t="shared" si="7"/>
        <v>0</v>
      </c>
    </row>
    <row r="51" spans="1:11" ht="20.100000000000001" customHeight="1" thickBot="1" x14ac:dyDescent="0.25">
      <c r="A51" s="11" t="s">
        <v>15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4">
        <f t="shared" si="6"/>
        <v>0</v>
      </c>
      <c r="K51" s="15">
        <f t="shared" si="7"/>
        <v>0</v>
      </c>
    </row>
    <row r="52" spans="1:11" ht="20.100000000000001" customHeight="1" thickBot="1" x14ac:dyDescent="0.25">
      <c r="A52" s="12" t="s">
        <v>16</v>
      </c>
      <c r="B52" s="16">
        <f t="shared" ref="B52:K52" si="8">SUM(B40:B51)</f>
        <v>0</v>
      </c>
      <c r="C52" s="16">
        <f t="shared" si="8"/>
        <v>0</v>
      </c>
      <c r="D52" s="16">
        <f t="shared" si="8"/>
        <v>0</v>
      </c>
      <c r="E52" s="16">
        <f t="shared" si="8"/>
        <v>0</v>
      </c>
      <c r="F52" s="16">
        <f t="shared" si="8"/>
        <v>0</v>
      </c>
      <c r="G52" s="16">
        <f t="shared" si="8"/>
        <v>0</v>
      </c>
      <c r="H52" s="16">
        <f>SUM(H40:H51)</f>
        <v>0</v>
      </c>
      <c r="I52" s="16">
        <f>SUM(I40:I51)</f>
        <v>0</v>
      </c>
      <c r="J52" s="16">
        <f t="shared" si="8"/>
        <v>0</v>
      </c>
      <c r="K52" s="17">
        <f t="shared" si="8"/>
        <v>0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">
        <v>26</v>
      </c>
      <c r="B56" s="4"/>
      <c r="C56" s="4"/>
      <c r="D56" s="4"/>
      <c r="E56" s="5" t="s">
        <v>28</v>
      </c>
      <c r="F56" s="4"/>
      <c r="G56" s="4"/>
      <c r="H56" s="4"/>
      <c r="I56" s="4"/>
      <c r="J56" s="3"/>
      <c r="K56" s="6" t="str">
        <f>K38</f>
        <v>Exercice : 2016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>
        <v>4000</v>
      </c>
      <c r="C58" s="13">
        <v>19515</v>
      </c>
      <c r="D58" s="13">
        <v>10002</v>
      </c>
      <c r="E58" s="13">
        <v>10002</v>
      </c>
      <c r="F58" s="13">
        <v>5010</v>
      </c>
      <c r="G58" s="13">
        <v>5000</v>
      </c>
      <c r="H58" s="13">
        <v>4</v>
      </c>
      <c r="I58" s="13">
        <v>0</v>
      </c>
      <c r="J58" s="36">
        <f>SUM(B58:I58)</f>
        <v>53533</v>
      </c>
      <c r="K58" s="37">
        <f>B58*500+C58*100+D58*50+E58*25+F58*10+G58*5+H58*2+I58*1</f>
        <v>4776758</v>
      </c>
    </row>
    <row r="59" spans="1:11" ht="20.100000000000001" customHeight="1" x14ac:dyDescent="0.2">
      <c r="A59" s="11" t="s">
        <v>5</v>
      </c>
      <c r="B59" s="13">
        <v>12000</v>
      </c>
      <c r="C59" s="13">
        <v>3538</v>
      </c>
      <c r="D59" s="13">
        <v>3004</v>
      </c>
      <c r="E59" s="13">
        <v>2003</v>
      </c>
      <c r="F59" s="13">
        <v>10529</v>
      </c>
      <c r="G59" s="13">
        <v>10005</v>
      </c>
      <c r="H59" s="13">
        <v>3</v>
      </c>
      <c r="I59" s="13">
        <v>5</v>
      </c>
      <c r="J59" s="36">
        <f t="shared" ref="J59:J69" si="9">SUM(B59:I59)</f>
        <v>41087</v>
      </c>
      <c r="K59" s="37">
        <f t="shared" ref="K59:K69" si="10">B59*500+C59*100+D59*50+E59*25+F59*10+G59*5+H59*2+I59*1</f>
        <v>6709401</v>
      </c>
    </row>
    <row r="60" spans="1:11" ht="20.100000000000001" customHeight="1" x14ac:dyDescent="0.2">
      <c r="A60" s="11" t="s">
        <v>6</v>
      </c>
      <c r="B60" s="13">
        <v>24000</v>
      </c>
      <c r="C60" s="13">
        <v>29112</v>
      </c>
      <c r="D60" s="13">
        <v>25003</v>
      </c>
      <c r="E60" s="13">
        <v>13001</v>
      </c>
      <c r="F60" s="13">
        <v>10023</v>
      </c>
      <c r="G60" s="13">
        <v>13006</v>
      </c>
      <c r="H60" s="13">
        <v>3</v>
      </c>
      <c r="I60" s="13">
        <v>515</v>
      </c>
      <c r="J60" s="36">
        <f t="shared" si="9"/>
        <v>114663</v>
      </c>
      <c r="K60" s="37">
        <f t="shared" si="10"/>
        <v>16652156</v>
      </c>
    </row>
    <row r="61" spans="1:11" ht="20.100000000000001" customHeight="1" x14ac:dyDescent="0.2">
      <c r="A61" s="11" t="s">
        <v>7</v>
      </c>
      <c r="B61" s="13">
        <v>0</v>
      </c>
      <c r="C61" s="13">
        <v>12</v>
      </c>
      <c r="D61" s="13">
        <v>3</v>
      </c>
      <c r="E61" s="13">
        <v>0</v>
      </c>
      <c r="F61" s="13">
        <v>14</v>
      </c>
      <c r="G61" s="13">
        <v>1</v>
      </c>
      <c r="H61" s="13">
        <v>6</v>
      </c>
      <c r="I61" s="13">
        <v>7</v>
      </c>
      <c r="J61" s="36">
        <f t="shared" si="9"/>
        <v>43</v>
      </c>
      <c r="K61" s="37">
        <f t="shared" si="10"/>
        <v>1514</v>
      </c>
    </row>
    <row r="62" spans="1:11" ht="20.100000000000001" customHeight="1" x14ac:dyDescent="0.2">
      <c r="A62" s="11" t="s">
        <v>8</v>
      </c>
      <c r="B62" s="13">
        <v>36000</v>
      </c>
      <c r="C62" s="13">
        <v>22016</v>
      </c>
      <c r="D62" s="13">
        <v>5011</v>
      </c>
      <c r="E62" s="13">
        <v>4400</v>
      </c>
      <c r="F62" s="13">
        <v>7319</v>
      </c>
      <c r="G62" s="13">
        <v>3003</v>
      </c>
      <c r="H62" s="13">
        <v>505</v>
      </c>
      <c r="I62" s="13">
        <v>1008</v>
      </c>
      <c r="J62" s="36">
        <f t="shared" si="9"/>
        <v>79262</v>
      </c>
      <c r="K62" s="37">
        <f t="shared" si="10"/>
        <v>20652373</v>
      </c>
    </row>
    <row r="63" spans="1:11" ht="20.100000000000001" customHeight="1" x14ac:dyDescent="0.2">
      <c r="A63" s="11" t="s">
        <v>9</v>
      </c>
      <c r="B63" s="13">
        <v>62000</v>
      </c>
      <c r="C63" s="13">
        <v>18285</v>
      </c>
      <c r="D63" s="13">
        <v>8150</v>
      </c>
      <c r="E63" s="13">
        <v>10000</v>
      </c>
      <c r="F63" s="13">
        <v>5039</v>
      </c>
      <c r="G63" s="13">
        <v>5007</v>
      </c>
      <c r="H63" s="13">
        <v>4</v>
      </c>
      <c r="I63" s="13">
        <v>8</v>
      </c>
      <c r="J63" s="36">
        <f t="shared" si="9"/>
        <v>108493</v>
      </c>
      <c r="K63" s="37">
        <f t="shared" si="10"/>
        <v>33561441</v>
      </c>
    </row>
    <row r="64" spans="1:11" ht="20.100000000000001" customHeight="1" x14ac:dyDescent="0.2">
      <c r="A64" s="11" t="s">
        <v>10</v>
      </c>
      <c r="B64" s="13">
        <v>24000</v>
      </c>
      <c r="C64" s="13">
        <v>32114</v>
      </c>
      <c r="D64" s="13">
        <v>17603</v>
      </c>
      <c r="E64" s="13">
        <v>12000</v>
      </c>
      <c r="F64" s="13">
        <v>25020</v>
      </c>
      <c r="G64" s="13">
        <v>3</v>
      </c>
      <c r="H64" s="13">
        <v>5</v>
      </c>
      <c r="I64" s="13">
        <v>8</v>
      </c>
      <c r="J64" s="36">
        <f t="shared" si="9"/>
        <v>110753</v>
      </c>
      <c r="K64" s="37">
        <f t="shared" si="10"/>
        <v>16641783</v>
      </c>
    </row>
    <row r="65" spans="1:11" ht="20.100000000000001" customHeight="1" x14ac:dyDescent="0.2">
      <c r="A65" s="11" t="s">
        <v>11</v>
      </c>
      <c r="B65" s="13">
        <v>0</v>
      </c>
      <c r="C65" s="13">
        <v>9331</v>
      </c>
      <c r="D65" s="13">
        <v>10403</v>
      </c>
      <c r="E65" s="13">
        <v>8001</v>
      </c>
      <c r="F65" s="13">
        <v>11010</v>
      </c>
      <c r="G65" s="13">
        <v>20002</v>
      </c>
      <c r="H65" s="13">
        <v>7</v>
      </c>
      <c r="I65" s="13">
        <v>5</v>
      </c>
      <c r="J65" s="36">
        <f t="shared" si="9"/>
        <v>58759</v>
      </c>
      <c r="K65" s="37">
        <f t="shared" si="10"/>
        <v>1863404</v>
      </c>
    </row>
    <row r="66" spans="1:11" ht="20.100000000000001" customHeight="1" x14ac:dyDescent="0.2">
      <c r="A66" s="11" t="s">
        <v>12</v>
      </c>
      <c r="B66" s="13">
        <v>0</v>
      </c>
      <c r="C66" s="13">
        <v>3023</v>
      </c>
      <c r="D66" s="13">
        <v>2005</v>
      </c>
      <c r="E66" s="13">
        <v>4000</v>
      </c>
      <c r="F66" s="13">
        <v>26</v>
      </c>
      <c r="G66" s="13">
        <v>3</v>
      </c>
      <c r="H66" s="13">
        <v>0</v>
      </c>
      <c r="I66" s="13">
        <v>11</v>
      </c>
      <c r="J66" s="36">
        <f t="shared" si="9"/>
        <v>9068</v>
      </c>
      <c r="K66" s="37">
        <f t="shared" si="10"/>
        <v>502836</v>
      </c>
    </row>
    <row r="67" spans="1:11" ht="20.100000000000001" customHeight="1" x14ac:dyDescent="0.2">
      <c r="A67" s="11" t="s">
        <v>13</v>
      </c>
      <c r="B67" s="13">
        <v>16000</v>
      </c>
      <c r="C67" s="13">
        <v>16023</v>
      </c>
      <c r="D67" s="13">
        <v>25004</v>
      </c>
      <c r="E67" s="13">
        <v>0</v>
      </c>
      <c r="F67" s="13">
        <v>20026</v>
      </c>
      <c r="G67" s="13">
        <v>20005</v>
      </c>
      <c r="H67" s="13">
        <v>6</v>
      </c>
      <c r="I67" s="13">
        <v>4</v>
      </c>
      <c r="J67" s="36">
        <f t="shared" si="9"/>
        <v>97068</v>
      </c>
      <c r="K67" s="37">
        <f t="shared" si="10"/>
        <v>11152801</v>
      </c>
    </row>
    <row r="68" spans="1:11" ht="20.100000000000001" customHeight="1" x14ac:dyDescent="0.2">
      <c r="A68" s="11" t="s">
        <v>14</v>
      </c>
      <c r="B68" s="13">
        <v>0</v>
      </c>
      <c r="C68" s="13">
        <v>18</v>
      </c>
      <c r="D68" s="13">
        <v>4003</v>
      </c>
      <c r="E68" s="13">
        <v>4000</v>
      </c>
      <c r="F68" s="13">
        <v>8</v>
      </c>
      <c r="G68" s="13">
        <v>3</v>
      </c>
      <c r="H68" s="13">
        <v>0</v>
      </c>
      <c r="I68" s="13">
        <v>9</v>
      </c>
      <c r="J68" s="36">
        <f t="shared" si="9"/>
        <v>8041</v>
      </c>
      <c r="K68" s="37">
        <f t="shared" si="10"/>
        <v>302054</v>
      </c>
    </row>
    <row r="69" spans="1:11" ht="20.100000000000001" customHeight="1" thickBot="1" x14ac:dyDescent="0.25">
      <c r="A69" s="11" t="s">
        <v>15</v>
      </c>
      <c r="B69" s="13">
        <v>0</v>
      </c>
      <c r="C69" s="13">
        <v>14</v>
      </c>
      <c r="D69" s="13">
        <v>4</v>
      </c>
      <c r="E69" s="13">
        <v>1</v>
      </c>
      <c r="F69" s="13">
        <v>11</v>
      </c>
      <c r="G69" s="13">
        <v>3</v>
      </c>
      <c r="H69" s="13">
        <v>0</v>
      </c>
      <c r="I69" s="13">
        <v>15</v>
      </c>
      <c r="J69" s="36">
        <f t="shared" si="9"/>
        <v>48</v>
      </c>
      <c r="K69" s="37">
        <f t="shared" si="10"/>
        <v>1765</v>
      </c>
    </row>
    <row r="70" spans="1:11" ht="20.100000000000001" customHeight="1" thickBot="1" x14ac:dyDescent="0.25">
      <c r="A70" s="12" t="s">
        <v>16</v>
      </c>
      <c r="B70" s="28">
        <f t="shared" ref="B70:K70" si="11">SUM(B58:B69)</f>
        <v>178000</v>
      </c>
      <c r="C70" s="28">
        <f t="shared" si="11"/>
        <v>153001</v>
      </c>
      <c r="D70" s="28">
        <f t="shared" si="11"/>
        <v>110195</v>
      </c>
      <c r="E70" s="28">
        <f t="shared" si="11"/>
        <v>67408</v>
      </c>
      <c r="F70" s="28">
        <f t="shared" si="11"/>
        <v>94035</v>
      </c>
      <c r="G70" s="28">
        <f t="shared" si="11"/>
        <v>76041</v>
      </c>
      <c r="H70" s="28">
        <f>SUM(H58:H69)</f>
        <v>543</v>
      </c>
      <c r="I70" s="28">
        <f>SUM(I58:I69)</f>
        <v>1595</v>
      </c>
      <c r="J70" s="28">
        <f t="shared" si="11"/>
        <v>680818</v>
      </c>
      <c r="K70" s="31">
        <f t="shared" si="11"/>
        <v>112818286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3" orientation="landscape" r:id="rId1"/>
  <headerFooter alignWithMargins="0"/>
  <rowBreaks count="1" manualBreakCount="1">
    <brk id="35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view="pageBreakPreview" zoomScaleSheetLayoutView="100" workbookViewId="0">
      <selection activeCell="J69" sqref="J69"/>
    </sheetView>
  </sheetViews>
  <sheetFormatPr baseColWidth="10" defaultRowHeight="20.100000000000001" customHeight="1" x14ac:dyDescent="0.2"/>
  <cols>
    <col min="1" max="1" width="14.5703125" style="2" customWidth="1"/>
    <col min="2" max="2" width="22.5703125" style="2" customWidth="1"/>
    <col min="3" max="5" width="20.5703125" style="2" bestFit="1" customWidth="1"/>
    <col min="6" max="6" width="22.140625" style="2" bestFit="1" customWidth="1"/>
    <col min="7" max="7" width="23.7109375" style="2" customWidth="1"/>
    <col min="8" max="8" width="28.5703125" style="2" customWidth="1"/>
    <col min="9" max="9" width="18.7109375" style="2" bestFit="1" customWidth="1"/>
    <col min="10" max="10" width="19.140625" style="2" customWidth="1"/>
    <col min="11" max="11" width="19.710937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4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21</v>
      </c>
      <c r="B3" s="4"/>
      <c r="C3" s="4"/>
      <c r="D3" s="4"/>
      <c r="E3" s="5" t="s">
        <v>0</v>
      </c>
      <c r="F3" s="4"/>
      <c r="G3" s="3"/>
      <c r="H3" s="18" t="s">
        <v>29</v>
      </c>
      <c r="I3" s="3"/>
      <c r="J3" s="6"/>
    </row>
    <row r="4" spans="1:10" ht="24.95" customHeight="1" thickTop="1" thickBot="1" x14ac:dyDescent="0.25">
      <c r="A4" s="22" t="s">
        <v>1</v>
      </c>
      <c r="B4" s="23">
        <v>10000</v>
      </c>
      <c r="C4" s="23">
        <v>5000</v>
      </c>
      <c r="D4" s="23">
        <v>2000</v>
      </c>
      <c r="E4" s="23">
        <v>1000</v>
      </c>
      <c r="F4" s="24">
        <v>500</v>
      </c>
      <c r="G4" s="24" t="s">
        <v>2</v>
      </c>
      <c r="H4" s="25" t="s">
        <v>3</v>
      </c>
    </row>
    <row r="5" spans="1:10" ht="24.95" customHeight="1" x14ac:dyDescent="0.2">
      <c r="A5" s="11" t="s">
        <v>4</v>
      </c>
      <c r="B5" s="13">
        <v>10759000</v>
      </c>
      <c r="C5" s="13">
        <v>2953000</v>
      </c>
      <c r="D5" s="13">
        <v>863000</v>
      </c>
      <c r="E5" s="13">
        <v>702000</v>
      </c>
      <c r="F5" s="13">
        <v>758000</v>
      </c>
      <c r="G5" s="33">
        <f>SUM(B5:F5)</f>
        <v>16035000</v>
      </c>
      <c r="H5" s="32">
        <f>+B5*10000+C5*5000+D5*2000+E5*1000+F5*500</f>
        <v>125162000000</v>
      </c>
    </row>
    <row r="6" spans="1:10" ht="24.95" customHeight="1" x14ac:dyDescent="0.2">
      <c r="A6" s="11" t="s">
        <v>5</v>
      </c>
      <c r="B6" s="13">
        <v>9869000</v>
      </c>
      <c r="C6" s="13">
        <v>2353000</v>
      </c>
      <c r="D6" s="13">
        <v>926000</v>
      </c>
      <c r="E6" s="13">
        <v>896000</v>
      </c>
      <c r="F6" s="13">
        <v>892000</v>
      </c>
      <c r="G6" s="33">
        <f t="shared" ref="G6:G16" si="0">SUM(B6:F6)</f>
        <v>14936000</v>
      </c>
      <c r="H6" s="32">
        <f t="shared" ref="H6:H16" si="1">+B6*10000+C6*5000+D6*2000+E6*1000+F6*500</f>
        <v>113649000000</v>
      </c>
    </row>
    <row r="7" spans="1:10" ht="24.95" customHeight="1" x14ac:dyDescent="0.2">
      <c r="A7" s="11" t="s">
        <v>6</v>
      </c>
      <c r="B7" s="13">
        <v>10873000</v>
      </c>
      <c r="C7" s="13">
        <v>2977000</v>
      </c>
      <c r="D7" s="13">
        <v>1143002</v>
      </c>
      <c r="E7" s="13">
        <v>900002</v>
      </c>
      <c r="F7" s="13">
        <v>1015000</v>
      </c>
      <c r="G7" s="33">
        <f t="shared" si="0"/>
        <v>16908004</v>
      </c>
      <c r="H7" s="32">
        <f t="shared" si="1"/>
        <v>127308506000</v>
      </c>
    </row>
    <row r="8" spans="1:10" ht="24.95" customHeight="1" x14ac:dyDescent="0.2">
      <c r="A8" s="11" t="s">
        <v>7</v>
      </c>
      <c r="B8" s="13">
        <v>13178000</v>
      </c>
      <c r="C8" s="13">
        <v>3894000</v>
      </c>
      <c r="D8" s="13">
        <v>1263000</v>
      </c>
      <c r="E8" s="13">
        <v>1264000</v>
      </c>
      <c r="F8" s="13">
        <v>1280000</v>
      </c>
      <c r="G8" s="33">
        <f t="shared" si="0"/>
        <v>20879000</v>
      </c>
      <c r="H8" s="32">
        <f t="shared" si="1"/>
        <v>155680000000</v>
      </c>
    </row>
    <row r="9" spans="1:10" ht="24.95" customHeight="1" x14ac:dyDescent="0.2">
      <c r="A9" s="11" t="s">
        <v>19</v>
      </c>
      <c r="B9" s="13">
        <v>9624000</v>
      </c>
      <c r="C9" s="13">
        <v>2350000</v>
      </c>
      <c r="D9" s="13">
        <v>911000</v>
      </c>
      <c r="E9" s="13">
        <v>999000</v>
      </c>
      <c r="F9" s="13">
        <v>934000</v>
      </c>
      <c r="G9" s="33">
        <f t="shared" si="0"/>
        <v>14818000</v>
      </c>
      <c r="H9" s="32">
        <f t="shared" si="1"/>
        <v>111278000000</v>
      </c>
    </row>
    <row r="10" spans="1:10" ht="24.95" customHeight="1" x14ac:dyDescent="0.2">
      <c r="A10" s="11" t="s">
        <v>9</v>
      </c>
      <c r="B10" s="13">
        <v>14584000</v>
      </c>
      <c r="C10" s="13">
        <v>3210000</v>
      </c>
      <c r="D10" s="13">
        <v>1401000</v>
      </c>
      <c r="E10" s="13">
        <v>1412000</v>
      </c>
      <c r="F10" s="13">
        <v>1325000</v>
      </c>
      <c r="G10" s="33">
        <f t="shared" si="0"/>
        <v>21932000</v>
      </c>
      <c r="H10" s="32">
        <f t="shared" si="1"/>
        <v>166766500000</v>
      </c>
    </row>
    <row r="11" spans="1:10" ht="24.95" customHeight="1" x14ac:dyDescent="0.2">
      <c r="A11" s="11" t="s">
        <v>10</v>
      </c>
      <c r="B11" s="13">
        <v>8904000</v>
      </c>
      <c r="C11" s="13">
        <v>2013000</v>
      </c>
      <c r="D11" s="13">
        <v>742000</v>
      </c>
      <c r="E11" s="13">
        <v>666000</v>
      </c>
      <c r="F11" s="13">
        <v>570000</v>
      </c>
      <c r="G11" s="33">
        <f t="shared" si="0"/>
        <v>12895000</v>
      </c>
      <c r="H11" s="32">
        <f t="shared" si="1"/>
        <v>101540000000</v>
      </c>
    </row>
    <row r="12" spans="1:10" ht="24.95" customHeight="1" x14ac:dyDescent="0.2">
      <c r="A12" s="11" t="s">
        <v>11</v>
      </c>
      <c r="B12" s="13">
        <v>9507000</v>
      </c>
      <c r="C12" s="13">
        <v>2220000</v>
      </c>
      <c r="D12" s="13">
        <v>823000</v>
      </c>
      <c r="E12" s="13">
        <v>686000</v>
      </c>
      <c r="F12" s="13">
        <v>779000</v>
      </c>
      <c r="G12" s="33">
        <f t="shared" si="0"/>
        <v>14015000</v>
      </c>
      <c r="H12" s="32">
        <f t="shared" si="1"/>
        <v>108891500000</v>
      </c>
    </row>
    <row r="13" spans="1:10" ht="24.95" customHeight="1" x14ac:dyDescent="0.2">
      <c r="A13" s="11" t="s">
        <v>12</v>
      </c>
      <c r="B13" s="13">
        <v>11145000</v>
      </c>
      <c r="C13" s="13">
        <v>2867000</v>
      </c>
      <c r="D13" s="13">
        <v>1076000</v>
      </c>
      <c r="E13" s="13">
        <v>837000</v>
      </c>
      <c r="F13" s="13">
        <v>908000</v>
      </c>
      <c r="G13" s="33">
        <f t="shared" si="0"/>
        <v>16833000</v>
      </c>
      <c r="H13" s="32">
        <f t="shared" si="1"/>
        <v>129228000000</v>
      </c>
    </row>
    <row r="14" spans="1:10" ht="24.95" customHeight="1" x14ac:dyDescent="0.2">
      <c r="A14" s="11" t="s">
        <v>13</v>
      </c>
      <c r="B14" s="13">
        <v>12200000</v>
      </c>
      <c r="C14" s="13">
        <v>2688000</v>
      </c>
      <c r="D14" s="13">
        <v>1266000</v>
      </c>
      <c r="E14" s="13">
        <v>1192000</v>
      </c>
      <c r="F14" s="13">
        <v>1144000</v>
      </c>
      <c r="G14" s="33">
        <f t="shared" si="0"/>
        <v>18490000</v>
      </c>
      <c r="H14" s="32">
        <f t="shared" si="1"/>
        <v>139736000000</v>
      </c>
    </row>
    <row r="15" spans="1:10" ht="24.95" customHeight="1" x14ac:dyDescent="0.2">
      <c r="A15" s="11" t="s">
        <v>14</v>
      </c>
      <c r="B15" s="13">
        <v>10778000</v>
      </c>
      <c r="C15" s="13">
        <v>2694000</v>
      </c>
      <c r="D15" s="13">
        <v>1293000</v>
      </c>
      <c r="E15" s="13">
        <v>1173000</v>
      </c>
      <c r="F15" s="13">
        <v>1294000</v>
      </c>
      <c r="G15" s="33">
        <f t="shared" si="0"/>
        <v>17232000</v>
      </c>
      <c r="H15" s="32">
        <f t="shared" si="1"/>
        <v>125656000000</v>
      </c>
    </row>
    <row r="16" spans="1:10" ht="24.95" customHeight="1" thickBot="1" x14ac:dyDescent="0.25">
      <c r="A16" s="11" t="s">
        <v>15</v>
      </c>
      <c r="B16" s="13">
        <v>6681000</v>
      </c>
      <c r="C16" s="13">
        <v>1706000</v>
      </c>
      <c r="D16" s="13">
        <v>818000</v>
      </c>
      <c r="E16" s="13">
        <v>769000</v>
      </c>
      <c r="F16" s="13">
        <v>1008000</v>
      </c>
      <c r="G16" s="33">
        <f t="shared" si="0"/>
        <v>10982000</v>
      </c>
      <c r="H16" s="32">
        <f t="shared" si="1"/>
        <v>78249000000</v>
      </c>
    </row>
    <row r="17" spans="1:10" ht="24.95" customHeight="1" thickBot="1" x14ac:dyDescent="0.25">
      <c r="A17" s="12" t="s">
        <v>16</v>
      </c>
      <c r="B17" s="28">
        <f>SUM(B5:B16)</f>
        <v>128102000</v>
      </c>
      <c r="C17" s="28">
        <f t="shared" ref="C17:H17" si="2">SUM(C5:C16)</f>
        <v>31925000</v>
      </c>
      <c r="D17" s="28">
        <f t="shared" si="2"/>
        <v>12525002</v>
      </c>
      <c r="E17" s="28">
        <f t="shared" si="2"/>
        <v>11496002</v>
      </c>
      <c r="F17" s="28">
        <f t="shared" si="2"/>
        <v>11907000</v>
      </c>
      <c r="G17" s="28">
        <f t="shared" si="2"/>
        <v>195955004</v>
      </c>
      <c r="H17" s="28">
        <f t="shared" si="2"/>
        <v>1483144506000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">
        <v>21</v>
      </c>
      <c r="B20" s="4"/>
      <c r="C20" s="4"/>
      <c r="D20" s="4"/>
      <c r="E20" s="5" t="s">
        <v>0</v>
      </c>
      <c r="F20" s="4"/>
      <c r="G20" s="3"/>
      <c r="H20" s="18" t="s">
        <v>29</v>
      </c>
      <c r="I20" s="3"/>
      <c r="J20" s="6"/>
    </row>
    <row r="21" spans="1:10" ht="24.95" customHeight="1" thickTop="1" thickBot="1" x14ac:dyDescent="0.25">
      <c r="A21" s="22" t="s">
        <v>1</v>
      </c>
      <c r="B21" s="23">
        <v>10000</v>
      </c>
      <c r="C21" s="23">
        <v>5000</v>
      </c>
      <c r="D21" s="23">
        <v>2000</v>
      </c>
      <c r="E21" s="23">
        <v>1000</v>
      </c>
      <c r="F21" s="24">
        <v>500</v>
      </c>
      <c r="G21" s="24" t="s">
        <v>2</v>
      </c>
      <c r="H21" s="25" t="s">
        <v>3</v>
      </c>
    </row>
    <row r="22" spans="1:10" ht="24.95" customHeight="1" x14ac:dyDescent="0.2">
      <c r="A22" s="11" t="s">
        <v>4</v>
      </c>
      <c r="B22" s="13">
        <v>7898726</v>
      </c>
      <c r="C22" s="13">
        <v>1800020</v>
      </c>
      <c r="D22" s="13">
        <v>448990</v>
      </c>
      <c r="E22" s="13">
        <v>440522</v>
      </c>
      <c r="F22" s="13">
        <v>422002</v>
      </c>
      <c r="G22" s="33">
        <f>SUM(B22:F22)</f>
        <v>11010260</v>
      </c>
      <c r="H22" s="32">
        <f>+B22*10000+C22*5000+D22*2000+E22*1000+F22*500</f>
        <v>89536863000</v>
      </c>
    </row>
    <row r="23" spans="1:10" ht="24.95" customHeight="1" x14ac:dyDescent="0.2">
      <c r="A23" s="11" t="s">
        <v>5</v>
      </c>
      <c r="B23" s="13">
        <v>11420525</v>
      </c>
      <c r="C23" s="13">
        <v>2505330</v>
      </c>
      <c r="D23" s="13">
        <v>1307762</v>
      </c>
      <c r="E23" s="13">
        <v>731943</v>
      </c>
      <c r="F23" s="13">
        <v>521454</v>
      </c>
      <c r="G23" s="33">
        <f t="shared" ref="G23:G33" si="3">SUM(B23:F23)</f>
        <v>16487014</v>
      </c>
      <c r="H23" s="32">
        <f t="shared" ref="H23:H33" si="4">+B23*10000+C23*5000+D23*2000+E23*1000+F23*500</f>
        <v>130340094000</v>
      </c>
    </row>
    <row r="24" spans="1:10" ht="24.95" customHeight="1" x14ac:dyDescent="0.2">
      <c r="A24" s="11" t="s">
        <v>6</v>
      </c>
      <c r="B24" s="13">
        <v>13233180</v>
      </c>
      <c r="C24" s="13">
        <v>3095180</v>
      </c>
      <c r="D24" s="13">
        <v>717705</v>
      </c>
      <c r="E24" s="13">
        <v>622379</v>
      </c>
      <c r="F24" s="13">
        <v>565030</v>
      </c>
      <c r="G24" s="33">
        <f t="shared" si="3"/>
        <v>18233474</v>
      </c>
      <c r="H24" s="32">
        <f t="shared" si="4"/>
        <v>150148004000</v>
      </c>
    </row>
    <row r="25" spans="1:10" ht="24.95" customHeight="1" x14ac:dyDescent="0.2">
      <c r="A25" s="11" t="s">
        <v>7</v>
      </c>
      <c r="B25" s="13">
        <v>10488380</v>
      </c>
      <c r="C25" s="13">
        <v>2508380</v>
      </c>
      <c r="D25" s="13">
        <v>650550</v>
      </c>
      <c r="E25" s="13">
        <v>860700</v>
      </c>
      <c r="F25" s="13">
        <v>176752</v>
      </c>
      <c r="G25" s="33">
        <f t="shared" si="3"/>
        <v>14684762</v>
      </c>
      <c r="H25" s="32">
        <f t="shared" si="4"/>
        <v>119675876000</v>
      </c>
    </row>
    <row r="26" spans="1:10" ht="24.95" customHeight="1" x14ac:dyDescent="0.2">
      <c r="A26" s="11" t="s">
        <v>19</v>
      </c>
      <c r="B26" s="13">
        <v>8850500</v>
      </c>
      <c r="C26" s="13">
        <v>1678100</v>
      </c>
      <c r="D26" s="13">
        <v>910819</v>
      </c>
      <c r="E26" s="13">
        <v>196552</v>
      </c>
      <c r="F26" s="13">
        <v>20501</v>
      </c>
      <c r="G26" s="33">
        <f t="shared" si="3"/>
        <v>11656472</v>
      </c>
      <c r="H26" s="32">
        <f t="shared" si="4"/>
        <v>98923940500</v>
      </c>
    </row>
    <row r="27" spans="1:10" ht="24.95" customHeight="1" x14ac:dyDescent="0.2">
      <c r="A27" s="11" t="s">
        <v>9</v>
      </c>
      <c r="B27" s="13">
        <v>10580890</v>
      </c>
      <c r="C27" s="13">
        <v>2309280</v>
      </c>
      <c r="D27" s="13">
        <v>1171202</v>
      </c>
      <c r="E27" s="13">
        <v>68750</v>
      </c>
      <c r="F27" s="13">
        <v>864335</v>
      </c>
      <c r="G27" s="33">
        <f t="shared" si="3"/>
        <v>14994457</v>
      </c>
      <c r="H27" s="32">
        <f t="shared" si="4"/>
        <v>120198621500</v>
      </c>
    </row>
    <row r="28" spans="1:10" ht="24.95" customHeight="1" x14ac:dyDescent="0.2">
      <c r="A28" s="11" t="s">
        <v>10</v>
      </c>
      <c r="B28" s="13">
        <v>9477100</v>
      </c>
      <c r="C28" s="13">
        <v>2348600</v>
      </c>
      <c r="D28" s="13">
        <v>809150</v>
      </c>
      <c r="E28" s="13">
        <v>238987</v>
      </c>
      <c r="F28" s="13">
        <v>706599</v>
      </c>
      <c r="G28" s="33">
        <f t="shared" si="3"/>
        <v>13580436</v>
      </c>
      <c r="H28" s="32">
        <f t="shared" si="4"/>
        <v>108724586500</v>
      </c>
    </row>
    <row r="29" spans="1:10" ht="24.95" customHeight="1" x14ac:dyDescent="0.2">
      <c r="A29" s="11" t="s">
        <v>11</v>
      </c>
      <c r="B29" s="13">
        <v>8922100</v>
      </c>
      <c r="C29" s="13">
        <v>1794065</v>
      </c>
      <c r="D29" s="13">
        <v>529950</v>
      </c>
      <c r="E29" s="13">
        <v>586350</v>
      </c>
      <c r="F29" s="13">
        <v>256518</v>
      </c>
      <c r="G29" s="33">
        <f t="shared" si="3"/>
        <v>12088983</v>
      </c>
      <c r="H29" s="32">
        <f t="shared" si="4"/>
        <v>99965834000</v>
      </c>
    </row>
    <row r="30" spans="1:10" ht="24.95" customHeight="1" x14ac:dyDescent="0.2">
      <c r="A30" s="11" t="s">
        <v>12</v>
      </c>
      <c r="B30" s="13">
        <v>9214695</v>
      </c>
      <c r="C30" s="13">
        <v>2328170</v>
      </c>
      <c r="D30" s="13">
        <v>799100</v>
      </c>
      <c r="E30" s="13">
        <v>483495</v>
      </c>
      <c r="F30" s="13">
        <v>267437</v>
      </c>
      <c r="G30" s="33">
        <f t="shared" si="3"/>
        <v>13092897</v>
      </c>
      <c r="H30" s="32">
        <f t="shared" si="4"/>
        <v>106003213500</v>
      </c>
    </row>
    <row r="31" spans="1:10" ht="24.95" customHeight="1" x14ac:dyDescent="0.2">
      <c r="A31" s="11" t="s">
        <v>13</v>
      </c>
      <c r="B31" s="13">
        <v>9646215</v>
      </c>
      <c r="C31" s="13">
        <v>2589150</v>
      </c>
      <c r="D31" s="13">
        <v>1100550</v>
      </c>
      <c r="E31" s="13">
        <v>364612</v>
      </c>
      <c r="F31" s="13">
        <v>379006</v>
      </c>
      <c r="G31" s="33">
        <f t="shared" si="3"/>
        <v>14079533</v>
      </c>
      <c r="H31" s="32">
        <f t="shared" si="4"/>
        <v>112163115000</v>
      </c>
    </row>
    <row r="32" spans="1:10" ht="24.95" customHeight="1" x14ac:dyDescent="0.2">
      <c r="A32" s="11" t="s">
        <v>14</v>
      </c>
      <c r="B32" s="13">
        <v>7231953</v>
      </c>
      <c r="C32" s="13">
        <v>1215230</v>
      </c>
      <c r="D32" s="13">
        <v>509730</v>
      </c>
      <c r="E32" s="13">
        <v>168114</v>
      </c>
      <c r="F32" s="13">
        <v>152805</v>
      </c>
      <c r="G32" s="33">
        <f t="shared" si="3"/>
        <v>9277832</v>
      </c>
      <c r="H32" s="32">
        <f t="shared" si="4"/>
        <v>79659656500</v>
      </c>
    </row>
    <row r="33" spans="1:11" ht="24.95" customHeight="1" thickBot="1" x14ac:dyDescent="0.25">
      <c r="A33" s="11" t="s">
        <v>15</v>
      </c>
      <c r="B33" s="13">
        <v>11262318</v>
      </c>
      <c r="C33" s="13">
        <v>2370200</v>
      </c>
      <c r="D33" s="13">
        <v>723300</v>
      </c>
      <c r="E33" s="13">
        <v>640691</v>
      </c>
      <c r="F33" s="13">
        <v>349601</v>
      </c>
      <c r="G33" s="33">
        <f t="shared" si="3"/>
        <v>15346110</v>
      </c>
      <c r="H33" s="32">
        <f t="shared" si="4"/>
        <v>126736271500</v>
      </c>
    </row>
    <row r="34" spans="1:11" ht="24.95" customHeight="1" thickBot="1" x14ac:dyDescent="0.25">
      <c r="A34" s="12" t="s">
        <v>16</v>
      </c>
      <c r="B34" s="28">
        <f t="shared" ref="B34:H34" si="5">SUM(B22:B33)</f>
        <v>118226582</v>
      </c>
      <c r="C34" s="28">
        <f t="shared" si="5"/>
        <v>26541705</v>
      </c>
      <c r="D34" s="28">
        <f t="shared" si="5"/>
        <v>9678808</v>
      </c>
      <c r="E34" s="28">
        <f t="shared" si="5"/>
        <v>5403095</v>
      </c>
      <c r="F34" s="28">
        <f t="shared" si="5"/>
        <v>4682040</v>
      </c>
      <c r="G34" s="28">
        <f t="shared" si="5"/>
        <v>164532230</v>
      </c>
      <c r="H34" s="28">
        <f t="shared" si="5"/>
        <v>1342076076000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4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">
        <v>21</v>
      </c>
      <c r="B38" s="4"/>
      <c r="C38" s="4"/>
      <c r="D38" s="4"/>
      <c r="E38" s="5" t="s">
        <v>28</v>
      </c>
      <c r="F38" s="4"/>
      <c r="G38" s="4"/>
      <c r="H38" s="4"/>
      <c r="I38" s="4"/>
      <c r="J38" s="3"/>
      <c r="K38" s="18" t="s">
        <v>29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4">
        <f>SUM(B40:I40)</f>
        <v>0</v>
      </c>
      <c r="K40" s="15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4">
        <f t="shared" ref="J41:J51" si="6">SUM(B41:I41)</f>
        <v>0</v>
      </c>
      <c r="K41" s="15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4">
        <f t="shared" si="6"/>
        <v>0</v>
      </c>
      <c r="K42" s="15">
        <f t="shared" si="7"/>
        <v>0</v>
      </c>
    </row>
    <row r="43" spans="1:11" ht="20.100000000000001" customHeight="1" x14ac:dyDescent="0.2">
      <c r="A43" s="11" t="s">
        <v>7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4">
        <f t="shared" si="6"/>
        <v>0</v>
      </c>
      <c r="K43" s="15">
        <f t="shared" si="7"/>
        <v>0</v>
      </c>
    </row>
    <row r="44" spans="1:11" ht="20.100000000000001" customHeight="1" x14ac:dyDescent="0.2">
      <c r="A44" s="11" t="s">
        <v>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4">
        <f t="shared" si="6"/>
        <v>0</v>
      </c>
      <c r="K44" s="15">
        <f t="shared" si="7"/>
        <v>0</v>
      </c>
    </row>
    <row r="45" spans="1:11" ht="20.100000000000001" customHeight="1" x14ac:dyDescent="0.2">
      <c r="A45" s="11" t="s">
        <v>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4">
        <f t="shared" si="6"/>
        <v>0</v>
      </c>
      <c r="K45" s="15">
        <f t="shared" si="7"/>
        <v>0</v>
      </c>
    </row>
    <row r="46" spans="1:11" ht="20.100000000000001" customHeight="1" x14ac:dyDescent="0.2">
      <c r="A46" s="11" t="s">
        <v>10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4">
        <f t="shared" si="6"/>
        <v>0</v>
      </c>
      <c r="K46" s="15">
        <f t="shared" si="7"/>
        <v>0</v>
      </c>
    </row>
    <row r="47" spans="1:11" ht="20.100000000000001" customHeight="1" x14ac:dyDescent="0.2">
      <c r="A47" s="11" t="s">
        <v>11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4">
        <f t="shared" si="6"/>
        <v>0</v>
      </c>
      <c r="K47" s="15">
        <f t="shared" si="7"/>
        <v>0</v>
      </c>
    </row>
    <row r="48" spans="1:11" ht="20.100000000000001" customHeight="1" x14ac:dyDescent="0.2">
      <c r="A48" s="11" t="s">
        <v>12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4">
        <f t="shared" si="6"/>
        <v>0</v>
      </c>
      <c r="K48" s="15">
        <f t="shared" si="7"/>
        <v>0</v>
      </c>
    </row>
    <row r="49" spans="1:11" ht="20.100000000000001" customHeight="1" x14ac:dyDescent="0.2">
      <c r="A49" s="11" t="s">
        <v>13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4">
        <f t="shared" si="6"/>
        <v>0</v>
      </c>
      <c r="K49" s="15">
        <f t="shared" si="7"/>
        <v>0</v>
      </c>
    </row>
    <row r="50" spans="1:11" ht="20.100000000000001" customHeight="1" x14ac:dyDescent="0.2">
      <c r="A50" s="11" t="s">
        <v>14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4">
        <f t="shared" si="6"/>
        <v>0</v>
      </c>
      <c r="K50" s="15">
        <f t="shared" si="7"/>
        <v>0</v>
      </c>
    </row>
    <row r="51" spans="1:11" ht="20.100000000000001" customHeight="1" thickBot="1" x14ac:dyDescent="0.25">
      <c r="A51" s="11" t="s">
        <v>15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4">
        <f t="shared" si="6"/>
        <v>0</v>
      </c>
      <c r="K51" s="15">
        <f t="shared" si="7"/>
        <v>0</v>
      </c>
    </row>
    <row r="52" spans="1:11" ht="20.100000000000001" customHeight="1" thickBot="1" x14ac:dyDescent="0.25">
      <c r="A52" s="12" t="s">
        <v>16</v>
      </c>
      <c r="B52" s="16">
        <f t="shared" ref="B52:K52" si="8">SUM(B40:B51)</f>
        <v>0</v>
      </c>
      <c r="C52" s="16">
        <f t="shared" si="8"/>
        <v>0</v>
      </c>
      <c r="D52" s="16">
        <f t="shared" si="8"/>
        <v>0</v>
      </c>
      <c r="E52" s="16">
        <f t="shared" si="8"/>
        <v>0</v>
      </c>
      <c r="F52" s="16">
        <f t="shared" si="8"/>
        <v>0</v>
      </c>
      <c r="G52" s="16">
        <f t="shared" si="8"/>
        <v>0</v>
      </c>
      <c r="H52" s="16">
        <f>SUM(H40:H51)</f>
        <v>0</v>
      </c>
      <c r="I52" s="16">
        <f>SUM(I40:I51)</f>
        <v>0</v>
      </c>
      <c r="J52" s="16">
        <f t="shared" si="8"/>
        <v>0</v>
      </c>
      <c r="K52" s="17">
        <f t="shared" si="8"/>
        <v>0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">
        <v>21</v>
      </c>
      <c r="B56" s="4"/>
      <c r="C56" s="4"/>
      <c r="D56" s="4"/>
      <c r="E56" s="5" t="s">
        <v>28</v>
      </c>
      <c r="F56" s="4"/>
      <c r="G56" s="4"/>
      <c r="H56" s="4"/>
      <c r="I56" s="4"/>
      <c r="J56" s="3"/>
      <c r="K56" s="6" t="str">
        <f>K38</f>
        <v>Exercice : 2016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>
        <v>1300</v>
      </c>
      <c r="C58" s="13">
        <v>2356</v>
      </c>
      <c r="D58" s="13">
        <v>2416</v>
      </c>
      <c r="E58" s="13">
        <v>0</v>
      </c>
      <c r="F58" s="13">
        <v>13</v>
      </c>
      <c r="G58" s="13">
        <v>10</v>
      </c>
      <c r="H58" s="13">
        <v>4</v>
      </c>
      <c r="I58" s="13">
        <v>11</v>
      </c>
      <c r="J58" s="36">
        <f>SUM(B58:I58)</f>
        <v>6110</v>
      </c>
      <c r="K58" s="37">
        <f>B58*500+C58*100+D58*50+E58*25+F58*10+G58*5+H58*2+I58*1</f>
        <v>1006599</v>
      </c>
    </row>
    <row r="59" spans="1:11" ht="20.100000000000001" customHeight="1" x14ac:dyDescent="0.2">
      <c r="A59" s="11" t="s">
        <v>5</v>
      </c>
      <c r="B59" s="13">
        <v>2700</v>
      </c>
      <c r="C59" s="13">
        <v>8548</v>
      </c>
      <c r="D59" s="13">
        <v>9766</v>
      </c>
      <c r="E59" s="13">
        <v>0</v>
      </c>
      <c r="F59" s="13">
        <v>24</v>
      </c>
      <c r="G59" s="13">
        <v>23</v>
      </c>
      <c r="H59" s="13">
        <v>11</v>
      </c>
      <c r="I59" s="13">
        <v>6</v>
      </c>
      <c r="J59" s="36">
        <f t="shared" ref="J59:J69" si="9">SUM(B59:I59)</f>
        <v>21078</v>
      </c>
      <c r="K59" s="37">
        <f t="shared" ref="K59:K69" si="10">B59*500+C59*100+D59*50+E59*25+F59*10+G59*5+H59*2+I59*1</f>
        <v>2693483</v>
      </c>
    </row>
    <row r="60" spans="1:11" ht="20.100000000000001" customHeight="1" x14ac:dyDescent="0.2">
      <c r="A60" s="11" t="s">
        <v>6</v>
      </c>
      <c r="B60" s="13">
        <v>0</v>
      </c>
      <c r="C60" s="13">
        <v>34821</v>
      </c>
      <c r="D60" s="13">
        <v>30224</v>
      </c>
      <c r="E60" s="13">
        <v>200</v>
      </c>
      <c r="F60" s="13">
        <v>212</v>
      </c>
      <c r="G60" s="13">
        <v>212</v>
      </c>
      <c r="H60" s="13">
        <v>20205</v>
      </c>
      <c r="I60" s="13">
        <v>203</v>
      </c>
      <c r="J60" s="36">
        <f t="shared" si="9"/>
        <v>86077</v>
      </c>
      <c r="K60" s="37">
        <f t="shared" si="10"/>
        <v>5042093</v>
      </c>
    </row>
    <row r="61" spans="1:11" ht="20.100000000000001" customHeight="1" x14ac:dyDescent="0.2">
      <c r="A61" s="11" t="s">
        <v>7</v>
      </c>
      <c r="B61" s="13">
        <v>0</v>
      </c>
      <c r="C61" s="13">
        <v>76583</v>
      </c>
      <c r="D61" s="13">
        <v>97054</v>
      </c>
      <c r="E61" s="13">
        <v>0</v>
      </c>
      <c r="F61" s="13">
        <v>15</v>
      </c>
      <c r="G61" s="13">
        <v>2</v>
      </c>
      <c r="H61" s="13">
        <v>2</v>
      </c>
      <c r="I61" s="13">
        <v>23</v>
      </c>
      <c r="J61" s="36">
        <f t="shared" si="9"/>
        <v>173679</v>
      </c>
      <c r="K61" s="37">
        <f t="shared" si="10"/>
        <v>12511187</v>
      </c>
    </row>
    <row r="62" spans="1:11" ht="20.100000000000001" customHeight="1" x14ac:dyDescent="0.2">
      <c r="A62" s="11" t="s">
        <v>8</v>
      </c>
      <c r="B62" s="13">
        <v>1218</v>
      </c>
      <c r="C62" s="13">
        <v>6137</v>
      </c>
      <c r="D62" s="13">
        <v>6009</v>
      </c>
      <c r="E62" s="13">
        <v>1</v>
      </c>
      <c r="F62" s="13">
        <v>3</v>
      </c>
      <c r="G62" s="13">
        <v>2</v>
      </c>
      <c r="H62" s="13">
        <v>5</v>
      </c>
      <c r="I62" s="13">
        <v>1</v>
      </c>
      <c r="J62" s="36">
        <f t="shared" si="9"/>
        <v>13376</v>
      </c>
      <c r="K62" s="37">
        <f t="shared" si="10"/>
        <v>1523226</v>
      </c>
    </row>
    <row r="63" spans="1:11" ht="20.100000000000001" customHeight="1" x14ac:dyDescent="0.2">
      <c r="A63" s="11" t="s">
        <v>9</v>
      </c>
      <c r="B63" s="13">
        <v>400</v>
      </c>
      <c r="C63" s="13">
        <v>54477</v>
      </c>
      <c r="D63" s="13">
        <v>42106</v>
      </c>
      <c r="E63" s="13">
        <v>1002</v>
      </c>
      <c r="F63" s="13">
        <v>6</v>
      </c>
      <c r="G63" s="13">
        <v>68</v>
      </c>
      <c r="H63" s="13">
        <v>3</v>
      </c>
      <c r="I63" s="13">
        <v>12</v>
      </c>
      <c r="J63" s="36">
        <f t="shared" si="9"/>
        <v>98074</v>
      </c>
      <c r="K63" s="37">
        <f t="shared" si="10"/>
        <v>7778468</v>
      </c>
    </row>
    <row r="64" spans="1:11" ht="20.100000000000001" customHeight="1" x14ac:dyDescent="0.2">
      <c r="A64" s="11" t="s">
        <v>10</v>
      </c>
      <c r="B64" s="13">
        <v>0</v>
      </c>
      <c r="C64" s="13">
        <v>25068</v>
      </c>
      <c r="D64" s="13">
        <v>31077</v>
      </c>
      <c r="E64" s="13">
        <v>1052</v>
      </c>
      <c r="F64" s="13">
        <v>1054</v>
      </c>
      <c r="G64" s="13">
        <v>1087</v>
      </c>
      <c r="H64" s="13">
        <v>1008</v>
      </c>
      <c r="I64" s="13">
        <v>1020</v>
      </c>
      <c r="J64" s="36">
        <f t="shared" si="9"/>
        <v>61366</v>
      </c>
      <c r="K64" s="37">
        <f t="shared" si="10"/>
        <v>4105961</v>
      </c>
    </row>
    <row r="65" spans="1:11" ht="20.100000000000001" customHeight="1" x14ac:dyDescent="0.2">
      <c r="A65" s="11" t="s">
        <v>11</v>
      </c>
      <c r="B65" s="13">
        <v>400</v>
      </c>
      <c r="C65" s="13">
        <v>17680</v>
      </c>
      <c r="D65" s="13">
        <v>12539</v>
      </c>
      <c r="E65" s="13">
        <v>0</v>
      </c>
      <c r="F65" s="13">
        <v>2</v>
      </c>
      <c r="G65" s="13">
        <v>12</v>
      </c>
      <c r="H65" s="13">
        <v>1</v>
      </c>
      <c r="I65" s="13">
        <v>8</v>
      </c>
      <c r="J65" s="36">
        <f t="shared" si="9"/>
        <v>30642</v>
      </c>
      <c r="K65" s="37">
        <f t="shared" si="10"/>
        <v>2595040</v>
      </c>
    </row>
    <row r="66" spans="1:11" ht="20.100000000000001" customHeight="1" x14ac:dyDescent="0.2">
      <c r="A66" s="11" t="s">
        <v>12</v>
      </c>
      <c r="B66" s="13">
        <v>300</v>
      </c>
      <c r="C66" s="13">
        <v>3661</v>
      </c>
      <c r="D66" s="13">
        <v>362</v>
      </c>
      <c r="E66" s="13">
        <v>500</v>
      </c>
      <c r="F66" s="13">
        <v>2004</v>
      </c>
      <c r="G66" s="13">
        <v>2066</v>
      </c>
      <c r="H66" s="13">
        <v>1100</v>
      </c>
      <c r="I66" s="13">
        <v>1076</v>
      </c>
      <c r="J66" s="36">
        <f t="shared" si="9"/>
        <v>11069</v>
      </c>
      <c r="K66" s="37">
        <f t="shared" si="10"/>
        <v>580346</v>
      </c>
    </row>
    <row r="67" spans="1:11" ht="20.100000000000001" customHeight="1" x14ac:dyDescent="0.2">
      <c r="A67" s="11" t="s">
        <v>13</v>
      </c>
      <c r="B67" s="13">
        <v>300</v>
      </c>
      <c r="C67" s="13">
        <v>17871</v>
      </c>
      <c r="D67" s="13">
        <v>28655</v>
      </c>
      <c r="E67" s="13">
        <v>5250</v>
      </c>
      <c r="F67" s="13">
        <v>274</v>
      </c>
      <c r="G67" s="13">
        <v>308</v>
      </c>
      <c r="H67" s="13">
        <v>311</v>
      </c>
      <c r="I67" s="13">
        <v>388</v>
      </c>
      <c r="J67" s="36">
        <f t="shared" si="9"/>
        <v>53357</v>
      </c>
      <c r="K67" s="37">
        <f t="shared" si="10"/>
        <v>3506390</v>
      </c>
    </row>
    <row r="68" spans="1:11" ht="20.100000000000001" customHeight="1" x14ac:dyDescent="0.2">
      <c r="A68" s="11" t="s">
        <v>14</v>
      </c>
      <c r="B68" s="13">
        <v>300</v>
      </c>
      <c r="C68" s="13">
        <v>9511</v>
      </c>
      <c r="D68" s="13">
        <v>15001</v>
      </c>
      <c r="E68" s="13">
        <v>6001</v>
      </c>
      <c r="F68" s="13">
        <v>7</v>
      </c>
      <c r="G68" s="13">
        <v>7</v>
      </c>
      <c r="H68" s="13">
        <v>4</v>
      </c>
      <c r="I68" s="13">
        <v>1</v>
      </c>
      <c r="J68" s="36">
        <f t="shared" si="9"/>
        <v>30832</v>
      </c>
      <c r="K68" s="37">
        <f t="shared" si="10"/>
        <v>2001289</v>
      </c>
    </row>
    <row r="69" spans="1:11" ht="20.100000000000001" customHeight="1" thickBot="1" x14ac:dyDescent="0.25">
      <c r="A69" s="11" t="s">
        <v>15</v>
      </c>
      <c r="B69" s="13">
        <v>500</v>
      </c>
      <c r="C69" s="13">
        <v>26021</v>
      </c>
      <c r="D69" s="13">
        <v>34064</v>
      </c>
      <c r="E69" s="13">
        <v>9000</v>
      </c>
      <c r="F69" s="13">
        <v>10</v>
      </c>
      <c r="G69" s="13">
        <v>4</v>
      </c>
      <c r="H69" s="13">
        <v>14</v>
      </c>
      <c r="I69" s="13">
        <v>6</v>
      </c>
      <c r="J69" s="36">
        <f t="shared" si="9"/>
        <v>69619</v>
      </c>
      <c r="K69" s="37">
        <f t="shared" si="10"/>
        <v>4780454</v>
      </c>
    </row>
    <row r="70" spans="1:11" ht="20.100000000000001" customHeight="1" thickBot="1" x14ac:dyDescent="0.25">
      <c r="A70" s="12" t="s">
        <v>16</v>
      </c>
      <c r="B70" s="28">
        <f t="shared" ref="B70:K70" si="11">SUM(B58:B69)</f>
        <v>7418</v>
      </c>
      <c r="C70" s="28">
        <f t="shared" si="11"/>
        <v>282734</v>
      </c>
      <c r="D70" s="28">
        <f t="shared" si="11"/>
        <v>309273</v>
      </c>
      <c r="E70" s="28">
        <f t="shared" si="11"/>
        <v>23006</v>
      </c>
      <c r="F70" s="28">
        <f t="shared" si="11"/>
        <v>3624</v>
      </c>
      <c r="G70" s="28">
        <f t="shared" si="11"/>
        <v>3801</v>
      </c>
      <c r="H70" s="28">
        <f>SUM(H58:H69)</f>
        <v>22668</v>
      </c>
      <c r="I70" s="28">
        <f>SUM(I58:I69)</f>
        <v>2755</v>
      </c>
      <c r="J70" s="28">
        <f t="shared" si="11"/>
        <v>655279</v>
      </c>
      <c r="K70" s="31">
        <f t="shared" si="11"/>
        <v>48124536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4" orientation="landscape" r:id="rId1"/>
  <headerFooter alignWithMargins="0"/>
  <rowBreaks count="1" manualBreakCount="1">
    <brk id="35" max="16383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view="pageBreakPreview" topLeftCell="A41" zoomScaleSheetLayoutView="100" workbookViewId="0">
      <selection activeCell="G55" sqref="G55"/>
    </sheetView>
  </sheetViews>
  <sheetFormatPr baseColWidth="10" defaultRowHeight="20.100000000000001" customHeight="1" x14ac:dyDescent="0.2"/>
  <cols>
    <col min="1" max="1" width="14.5703125" style="2" customWidth="1"/>
    <col min="2" max="5" width="20.5703125" style="2" bestFit="1" customWidth="1"/>
    <col min="6" max="6" width="22.140625" style="2" bestFit="1" customWidth="1"/>
    <col min="7" max="7" width="22" style="2" customWidth="1"/>
    <col min="8" max="8" width="27.42578125" style="2" customWidth="1"/>
    <col min="9" max="9" width="18.7109375" style="2" bestFit="1" customWidth="1"/>
    <col min="10" max="10" width="19.140625" style="2" customWidth="1"/>
    <col min="11" max="11" width="19.710937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4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24</v>
      </c>
      <c r="B3" s="4"/>
      <c r="C3" s="4"/>
      <c r="D3" s="4"/>
      <c r="E3" s="5" t="s">
        <v>0</v>
      </c>
      <c r="F3" s="4"/>
      <c r="G3" s="3"/>
      <c r="H3" s="18" t="s">
        <v>29</v>
      </c>
      <c r="I3" s="3"/>
      <c r="J3" s="6"/>
    </row>
    <row r="4" spans="1:10" ht="24.95" customHeight="1" thickTop="1" thickBot="1" x14ac:dyDescent="0.25">
      <c r="A4" s="22" t="s">
        <v>1</v>
      </c>
      <c r="B4" s="23">
        <v>10000</v>
      </c>
      <c r="C4" s="23">
        <v>5000</v>
      </c>
      <c r="D4" s="23">
        <v>2000</v>
      </c>
      <c r="E4" s="23">
        <v>1000</v>
      </c>
      <c r="F4" s="24">
        <v>500</v>
      </c>
      <c r="G4" s="24" t="s">
        <v>2</v>
      </c>
      <c r="H4" s="25" t="s">
        <v>3</v>
      </c>
    </row>
    <row r="5" spans="1:10" ht="24.95" customHeight="1" x14ac:dyDescent="0.2">
      <c r="A5" s="11" t="s">
        <v>4</v>
      </c>
      <c r="B5" s="13">
        <v>5900000</v>
      </c>
      <c r="C5" s="13">
        <v>816000</v>
      </c>
      <c r="D5" s="13">
        <v>863000</v>
      </c>
      <c r="E5" s="13">
        <v>590000</v>
      </c>
      <c r="F5" s="13">
        <v>272000</v>
      </c>
      <c r="G5" s="33">
        <f>SUM(B5:F5)</f>
        <v>8441000</v>
      </c>
      <c r="H5" s="32">
        <f>+B5*10000+C5*5000+D5*2000+E5*1000+F5*500</f>
        <v>65532000000</v>
      </c>
    </row>
    <row r="6" spans="1:10" ht="24.95" customHeight="1" x14ac:dyDescent="0.2">
      <c r="A6" s="11" t="s">
        <v>5</v>
      </c>
      <c r="B6" s="13">
        <v>4994000</v>
      </c>
      <c r="C6" s="13">
        <v>1718000</v>
      </c>
      <c r="D6" s="13">
        <v>894000</v>
      </c>
      <c r="E6" s="13">
        <v>715000</v>
      </c>
      <c r="F6" s="13">
        <v>430000</v>
      </c>
      <c r="G6" s="33">
        <f t="shared" ref="G6:G16" si="0">SUM(B6:F6)</f>
        <v>8751000</v>
      </c>
      <c r="H6" s="32">
        <f t="shared" ref="H6:H16" si="1">+B6*10000+C6*5000+D6*2000+E6*1000+F6*500</f>
        <v>61248000000</v>
      </c>
    </row>
    <row r="7" spans="1:10" ht="24.95" customHeight="1" x14ac:dyDescent="0.2">
      <c r="A7" s="11" t="s">
        <v>6</v>
      </c>
      <c r="B7" s="13">
        <v>5542000</v>
      </c>
      <c r="C7" s="13">
        <v>1156000</v>
      </c>
      <c r="D7" s="13">
        <v>837000</v>
      </c>
      <c r="E7" s="13">
        <v>596000</v>
      </c>
      <c r="F7" s="13">
        <v>420000</v>
      </c>
      <c r="G7" s="33">
        <f t="shared" si="0"/>
        <v>8551000</v>
      </c>
      <c r="H7" s="32">
        <f t="shared" si="1"/>
        <v>63680000000</v>
      </c>
    </row>
    <row r="8" spans="1:10" ht="24.95" customHeight="1" x14ac:dyDescent="0.2">
      <c r="A8" s="11" t="s">
        <v>7</v>
      </c>
      <c r="B8" s="13">
        <v>5522000</v>
      </c>
      <c r="C8" s="13">
        <v>1069000</v>
      </c>
      <c r="D8" s="13">
        <v>779000</v>
      </c>
      <c r="E8" s="13">
        <v>647000</v>
      </c>
      <c r="F8" s="13">
        <v>538000</v>
      </c>
      <c r="G8" s="33">
        <f t="shared" si="0"/>
        <v>8555000</v>
      </c>
      <c r="H8" s="32">
        <f t="shared" si="1"/>
        <v>63039000000</v>
      </c>
    </row>
    <row r="9" spans="1:10" ht="24.95" customHeight="1" x14ac:dyDescent="0.2">
      <c r="A9" s="11" t="s">
        <v>19</v>
      </c>
      <c r="B9" s="13">
        <v>5036000</v>
      </c>
      <c r="C9" s="13">
        <v>1152001</v>
      </c>
      <c r="D9" s="13">
        <v>663000</v>
      </c>
      <c r="E9" s="13">
        <v>662000</v>
      </c>
      <c r="F9" s="13">
        <v>327000</v>
      </c>
      <c r="G9" s="33">
        <f t="shared" si="0"/>
        <v>7840001</v>
      </c>
      <c r="H9" s="32">
        <f t="shared" si="1"/>
        <v>58271505000</v>
      </c>
    </row>
    <row r="10" spans="1:10" ht="24.95" customHeight="1" x14ac:dyDescent="0.2">
      <c r="A10" s="11" t="s">
        <v>9</v>
      </c>
      <c r="B10" s="13">
        <v>5542000</v>
      </c>
      <c r="C10" s="13">
        <v>1276000</v>
      </c>
      <c r="D10" s="13">
        <v>687000</v>
      </c>
      <c r="E10" s="13">
        <v>870000</v>
      </c>
      <c r="F10" s="13">
        <v>770000</v>
      </c>
      <c r="G10" s="33">
        <f t="shared" si="0"/>
        <v>9145000</v>
      </c>
      <c r="H10" s="32">
        <f t="shared" si="1"/>
        <v>64429000000</v>
      </c>
    </row>
    <row r="11" spans="1:10" ht="24.95" customHeight="1" x14ac:dyDescent="0.2">
      <c r="A11" s="11" t="s">
        <v>10</v>
      </c>
      <c r="B11" s="13">
        <v>4867000</v>
      </c>
      <c r="C11" s="13">
        <v>1014000</v>
      </c>
      <c r="D11" s="13">
        <v>503000</v>
      </c>
      <c r="E11" s="13">
        <v>553002</v>
      </c>
      <c r="F11" s="13">
        <v>322000</v>
      </c>
      <c r="G11" s="33">
        <f t="shared" si="0"/>
        <v>7259002</v>
      </c>
      <c r="H11" s="32">
        <f t="shared" si="1"/>
        <v>55460002000</v>
      </c>
    </row>
    <row r="12" spans="1:10" ht="24.95" customHeight="1" x14ac:dyDescent="0.2">
      <c r="A12" s="11" t="s">
        <v>11</v>
      </c>
      <c r="B12" s="13">
        <v>5115000</v>
      </c>
      <c r="C12" s="13">
        <v>917000</v>
      </c>
      <c r="D12" s="13">
        <v>507000</v>
      </c>
      <c r="E12" s="13">
        <v>427000</v>
      </c>
      <c r="F12" s="13">
        <v>263000</v>
      </c>
      <c r="G12" s="33">
        <f t="shared" si="0"/>
        <v>7229000</v>
      </c>
      <c r="H12" s="32">
        <f t="shared" si="1"/>
        <v>57307500000</v>
      </c>
    </row>
    <row r="13" spans="1:10" ht="24.95" customHeight="1" x14ac:dyDescent="0.2">
      <c r="A13" s="11" t="s">
        <v>12</v>
      </c>
      <c r="B13" s="13">
        <v>6788000</v>
      </c>
      <c r="C13" s="13">
        <v>1115000</v>
      </c>
      <c r="D13" s="13">
        <v>471001</v>
      </c>
      <c r="E13" s="13">
        <v>326001</v>
      </c>
      <c r="F13" s="13">
        <v>144000</v>
      </c>
      <c r="G13" s="33">
        <f t="shared" si="0"/>
        <v>8844002</v>
      </c>
      <c r="H13" s="32">
        <f t="shared" si="1"/>
        <v>74795003000</v>
      </c>
    </row>
    <row r="14" spans="1:10" ht="24.95" customHeight="1" x14ac:dyDescent="0.2">
      <c r="A14" s="11" t="s">
        <v>13</v>
      </c>
      <c r="B14" s="13">
        <v>6366000</v>
      </c>
      <c r="C14" s="13">
        <v>1126000</v>
      </c>
      <c r="D14" s="13">
        <v>572000</v>
      </c>
      <c r="E14" s="13">
        <v>904000</v>
      </c>
      <c r="F14" s="13">
        <v>683000</v>
      </c>
      <c r="G14" s="33">
        <f t="shared" si="0"/>
        <v>9651000</v>
      </c>
      <c r="H14" s="32">
        <f t="shared" si="1"/>
        <v>71679500000</v>
      </c>
    </row>
    <row r="15" spans="1:10" ht="24.95" customHeight="1" x14ac:dyDescent="0.2">
      <c r="A15" s="11" t="s">
        <v>14</v>
      </c>
      <c r="B15" s="13">
        <v>5759000</v>
      </c>
      <c r="C15" s="13">
        <v>1059000</v>
      </c>
      <c r="D15" s="13">
        <v>614001</v>
      </c>
      <c r="E15" s="13">
        <v>515000</v>
      </c>
      <c r="F15" s="13">
        <v>681000</v>
      </c>
      <c r="G15" s="33">
        <f t="shared" si="0"/>
        <v>8628001</v>
      </c>
      <c r="H15" s="32">
        <f t="shared" si="1"/>
        <v>64968502000</v>
      </c>
    </row>
    <row r="16" spans="1:10" ht="24.95" customHeight="1" thickBot="1" x14ac:dyDescent="0.25">
      <c r="A16" s="11" t="s">
        <v>15</v>
      </c>
      <c r="B16" s="13">
        <v>4349300</v>
      </c>
      <c r="C16" s="13">
        <v>1081000</v>
      </c>
      <c r="D16" s="13">
        <v>536000</v>
      </c>
      <c r="E16" s="13">
        <v>595001</v>
      </c>
      <c r="F16" s="13">
        <v>671001</v>
      </c>
      <c r="G16" s="33">
        <f t="shared" si="0"/>
        <v>7232302</v>
      </c>
      <c r="H16" s="32">
        <f t="shared" si="1"/>
        <v>50900501500</v>
      </c>
    </row>
    <row r="17" spans="1:10" ht="24.95" customHeight="1" thickBot="1" x14ac:dyDescent="0.25">
      <c r="A17" s="12" t="s">
        <v>16</v>
      </c>
      <c r="B17" s="28">
        <f>SUM(B5:B16)</f>
        <v>65780300</v>
      </c>
      <c r="C17" s="28">
        <f t="shared" ref="C17:H17" si="2">SUM(C5:C16)</f>
        <v>13499001</v>
      </c>
      <c r="D17" s="28">
        <f t="shared" si="2"/>
        <v>7926002</v>
      </c>
      <c r="E17" s="28">
        <f t="shared" si="2"/>
        <v>7400004</v>
      </c>
      <c r="F17" s="28">
        <f t="shared" si="2"/>
        <v>5521001</v>
      </c>
      <c r="G17" s="28">
        <f t="shared" si="2"/>
        <v>100126308</v>
      </c>
      <c r="H17" s="28">
        <f t="shared" si="2"/>
        <v>751310513500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">
        <v>24</v>
      </c>
      <c r="B20" s="4"/>
      <c r="C20" s="4"/>
      <c r="D20" s="4"/>
      <c r="E20" s="5" t="s">
        <v>0</v>
      </c>
      <c r="F20" s="4"/>
      <c r="G20" s="3"/>
      <c r="H20" s="18" t="s">
        <v>29</v>
      </c>
      <c r="I20" s="3"/>
      <c r="J20" s="6"/>
    </row>
    <row r="21" spans="1:10" ht="24.95" customHeight="1" thickTop="1" thickBot="1" x14ac:dyDescent="0.25">
      <c r="A21" s="22" t="s">
        <v>1</v>
      </c>
      <c r="B21" s="23">
        <v>10000</v>
      </c>
      <c r="C21" s="23">
        <v>5000</v>
      </c>
      <c r="D21" s="23">
        <v>2000</v>
      </c>
      <c r="E21" s="23">
        <v>1000</v>
      </c>
      <c r="F21" s="24">
        <v>500</v>
      </c>
      <c r="G21" s="24" t="s">
        <v>2</v>
      </c>
      <c r="H21" s="25" t="s">
        <v>3</v>
      </c>
    </row>
    <row r="22" spans="1:10" ht="24.95" customHeight="1" x14ac:dyDescent="0.2">
      <c r="A22" s="11" t="s">
        <v>4</v>
      </c>
      <c r="B22" s="13">
        <v>4281820</v>
      </c>
      <c r="C22" s="13">
        <v>698600</v>
      </c>
      <c r="D22" s="13">
        <v>699000</v>
      </c>
      <c r="E22" s="13">
        <v>561750</v>
      </c>
      <c r="F22" s="13">
        <v>351500</v>
      </c>
      <c r="G22" s="26">
        <f>SUM(B22:F22)</f>
        <v>6592670</v>
      </c>
      <c r="H22" s="27">
        <f>+B22*10000+C22*5000+D22*2000+E22*1000+F22*500</f>
        <v>48446700000</v>
      </c>
    </row>
    <row r="23" spans="1:10" ht="24.95" customHeight="1" x14ac:dyDescent="0.2">
      <c r="A23" s="11" t="s">
        <v>5</v>
      </c>
      <c r="B23" s="13">
        <v>4975535</v>
      </c>
      <c r="C23" s="13">
        <v>1295220</v>
      </c>
      <c r="D23" s="13">
        <v>754050</v>
      </c>
      <c r="E23" s="13">
        <v>995200</v>
      </c>
      <c r="F23" s="13">
        <v>596500</v>
      </c>
      <c r="G23" s="26">
        <f t="shared" ref="G23:G33" si="3">SUM(B23:F23)</f>
        <v>8616505</v>
      </c>
      <c r="H23" s="27">
        <f t="shared" ref="H23:H33" si="4">+B23*10000+C23*5000+D23*2000+E23*1000+F23*500</f>
        <v>59033000000</v>
      </c>
    </row>
    <row r="24" spans="1:10" ht="24.95" customHeight="1" x14ac:dyDescent="0.2">
      <c r="A24" s="11" t="s">
        <v>6</v>
      </c>
      <c r="B24" s="13">
        <v>5978230</v>
      </c>
      <c r="C24" s="13">
        <v>1115200</v>
      </c>
      <c r="D24" s="13">
        <v>862050</v>
      </c>
      <c r="E24" s="13">
        <v>402300</v>
      </c>
      <c r="F24" s="13">
        <v>560600</v>
      </c>
      <c r="G24" s="26">
        <f t="shared" si="3"/>
        <v>8918380</v>
      </c>
      <c r="H24" s="27">
        <f t="shared" si="4"/>
        <v>67765000000</v>
      </c>
    </row>
    <row r="25" spans="1:10" ht="24.95" customHeight="1" x14ac:dyDescent="0.2">
      <c r="A25" s="11" t="s">
        <v>7</v>
      </c>
      <c r="B25" s="13">
        <v>5936845</v>
      </c>
      <c r="C25" s="13">
        <v>1030200</v>
      </c>
      <c r="D25" s="13">
        <v>493050</v>
      </c>
      <c r="E25" s="13">
        <v>571200</v>
      </c>
      <c r="F25" s="13">
        <v>516500</v>
      </c>
      <c r="G25" s="26">
        <f t="shared" si="3"/>
        <v>8547795</v>
      </c>
      <c r="H25" s="27">
        <f t="shared" si="4"/>
        <v>66335000000</v>
      </c>
    </row>
    <row r="26" spans="1:10" ht="24.95" customHeight="1" x14ac:dyDescent="0.2">
      <c r="A26" s="11" t="s">
        <v>19</v>
      </c>
      <c r="B26" s="13">
        <v>7339870</v>
      </c>
      <c r="C26" s="13">
        <v>1615200</v>
      </c>
      <c r="D26" s="13">
        <v>827050</v>
      </c>
      <c r="E26" s="13">
        <v>1062200</v>
      </c>
      <c r="F26" s="13">
        <v>660000</v>
      </c>
      <c r="G26" s="26">
        <f t="shared" si="3"/>
        <v>11504320</v>
      </c>
      <c r="H26" s="27">
        <f t="shared" si="4"/>
        <v>84521000000</v>
      </c>
    </row>
    <row r="27" spans="1:10" ht="24.95" customHeight="1" x14ac:dyDescent="0.2">
      <c r="A27" s="11" t="s">
        <v>9</v>
      </c>
      <c r="B27" s="13">
        <v>7115840</v>
      </c>
      <c r="C27" s="13">
        <v>1158100</v>
      </c>
      <c r="D27" s="13">
        <v>459000</v>
      </c>
      <c r="E27" s="13">
        <v>729073</v>
      </c>
      <c r="F27" s="13">
        <v>414200</v>
      </c>
      <c r="G27" s="26">
        <f t="shared" si="3"/>
        <v>9876213</v>
      </c>
      <c r="H27" s="27">
        <f t="shared" si="4"/>
        <v>78803073000</v>
      </c>
    </row>
    <row r="28" spans="1:10" ht="24.95" customHeight="1" x14ac:dyDescent="0.2">
      <c r="A28" s="11" t="s">
        <v>10</v>
      </c>
      <c r="B28" s="13">
        <v>5799690</v>
      </c>
      <c r="C28" s="13">
        <v>1490200</v>
      </c>
      <c r="D28" s="13">
        <v>908000</v>
      </c>
      <c r="E28" s="13">
        <v>1014400</v>
      </c>
      <c r="F28" s="13">
        <v>709600</v>
      </c>
      <c r="G28" s="26">
        <v>9921890</v>
      </c>
      <c r="H28" s="27">
        <f t="shared" si="4"/>
        <v>68633100000</v>
      </c>
    </row>
    <row r="29" spans="1:10" ht="24.95" customHeight="1" x14ac:dyDescent="0.2">
      <c r="A29" s="11" t="s">
        <v>11</v>
      </c>
      <c r="B29" s="13">
        <v>9973792</v>
      </c>
      <c r="C29" s="13">
        <v>1359100</v>
      </c>
      <c r="D29" s="13">
        <v>561000</v>
      </c>
      <c r="E29" s="13">
        <v>867200</v>
      </c>
      <c r="F29" s="13">
        <v>881216</v>
      </c>
      <c r="G29" s="26">
        <f t="shared" si="3"/>
        <v>13642308</v>
      </c>
      <c r="H29" s="27">
        <f t="shared" si="4"/>
        <v>108963228000</v>
      </c>
    </row>
    <row r="30" spans="1:10" ht="24.95" customHeight="1" x14ac:dyDescent="0.2">
      <c r="A30" s="11" t="s">
        <v>12</v>
      </c>
      <c r="B30" s="13">
        <v>5303020</v>
      </c>
      <c r="C30" s="13">
        <v>918100</v>
      </c>
      <c r="D30" s="13">
        <v>318050</v>
      </c>
      <c r="E30" s="13">
        <v>570000</v>
      </c>
      <c r="F30" s="13">
        <v>299400</v>
      </c>
      <c r="G30" s="26">
        <f t="shared" si="3"/>
        <v>7408570</v>
      </c>
      <c r="H30" s="27">
        <f t="shared" si="4"/>
        <v>58976500000</v>
      </c>
    </row>
    <row r="31" spans="1:10" ht="24.95" customHeight="1" x14ac:dyDescent="0.2">
      <c r="A31" s="11" t="s">
        <v>13</v>
      </c>
      <c r="B31" s="13">
        <v>3215550</v>
      </c>
      <c r="C31" s="13">
        <v>687100</v>
      </c>
      <c r="D31" s="13">
        <v>268000</v>
      </c>
      <c r="E31" s="13">
        <v>333400</v>
      </c>
      <c r="F31" s="13">
        <v>173200</v>
      </c>
      <c r="G31" s="26">
        <f t="shared" si="3"/>
        <v>4677250</v>
      </c>
      <c r="H31" s="27">
        <f t="shared" si="4"/>
        <v>36547000000</v>
      </c>
    </row>
    <row r="32" spans="1:10" ht="24.95" customHeight="1" x14ac:dyDescent="0.2">
      <c r="A32" s="11" t="s">
        <v>14</v>
      </c>
      <c r="B32" s="13">
        <v>4906540</v>
      </c>
      <c r="C32" s="13">
        <v>1121200</v>
      </c>
      <c r="D32" s="13">
        <v>382000</v>
      </c>
      <c r="E32" s="13">
        <v>400300</v>
      </c>
      <c r="F32" s="13">
        <v>429600</v>
      </c>
      <c r="G32" s="26">
        <f t="shared" si="3"/>
        <v>7239640</v>
      </c>
      <c r="H32" s="27">
        <f t="shared" si="4"/>
        <v>56050500000</v>
      </c>
    </row>
    <row r="33" spans="1:11" ht="24.95" customHeight="1" thickBot="1" x14ac:dyDescent="0.25">
      <c r="A33" s="11" t="s">
        <v>15</v>
      </c>
      <c r="B33" s="13">
        <v>6855510</v>
      </c>
      <c r="C33" s="13">
        <v>1962200</v>
      </c>
      <c r="D33" s="13">
        <v>739050</v>
      </c>
      <c r="E33" s="13">
        <v>778300</v>
      </c>
      <c r="F33" s="13">
        <v>582000</v>
      </c>
      <c r="G33" s="26">
        <f t="shared" si="3"/>
        <v>10917060</v>
      </c>
      <c r="H33" s="27">
        <f t="shared" si="4"/>
        <v>80913500000</v>
      </c>
    </row>
    <row r="34" spans="1:11" ht="24.95" customHeight="1" thickBot="1" x14ac:dyDescent="0.25">
      <c r="A34" s="12" t="s">
        <v>16</v>
      </c>
      <c r="B34" s="28">
        <f t="shared" ref="B34:H34" si="5">SUM(B22:B33)</f>
        <v>71682242</v>
      </c>
      <c r="C34" s="28">
        <f t="shared" si="5"/>
        <v>14450420</v>
      </c>
      <c r="D34" s="28">
        <f t="shared" si="5"/>
        <v>7270300</v>
      </c>
      <c r="E34" s="28">
        <f t="shared" si="5"/>
        <v>8285323</v>
      </c>
      <c r="F34" s="28">
        <f t="shared" si="5"/>
        <v>6174316</v>
      </c>
      <c r="G34" s="28">
        <f t="shared" si="5"/>
        <v>107862601</v>
      </c>
      <c r="H34" s="28">
        <f t="shared" si="5"/>
        <v>814987601000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4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">
        <v>24</v>
      </c>
      <c r="B38" s="4"/>
      <c r="C38" s="4"/>
      <c r="D38" s="4"/>
      <c r="E38" s="5" t="s">
        <v>28</v>
      </c>
      <c r="F38" s="4"/>
      <c r="G38" s="4"/>
      <c r="H38" s="4"/>
      <c r="I38" s="4"/>
      <c r="J38" s="3"/>
      <c r="K38" s="18" t="s">
        <v>29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4">
        <f>SUM(B40:I40)</f>
        <v>0</v>
      </c>
      <c r="K40" s="15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4">
        <f t="shared" ref="J41:J51" si="6">SUM(B41:I41)</f>
        <v>0</v>
      </c>
      <c r="K41" s="15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4">
        <f t="shared" si="6"/>
        <v>0</v>
      </c>
      <c r="K42" s="15">
        <f t="shared" si="7"/>
        <v>0</v>
      </c>
    </row>
    <row r="43" spans="1:11" ht="20.100000000000001" customHeight="1" x14ac:dyDescent="0.2">
      <c r="A43" s="11" t="s">
        <v>7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4">
        <f t="shared" si="6"/>
        <v>0</v>
      </c>
      <c r="K43" s="15">
        <f t="shared" si="7"/>
        <v>0</v>
      </c>
    </row>
    <row r="44" spans="1:11" ht="20.100000000000001" customHeight="1" x14ac:dyDescent="0.2">
      <c r="A44" s="11" t="s">
        <v>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4">
        <f t="shared" si="6"/>
        <v>0</v>
      </c>
      <c r="K44" s="15">
        <f t="shared" si="7"/>
        <v>0</v>
      </c>
    </row>
    <row r="45" spans="1:11" ht="20.100000000000001" customHeight="1" x14ac:dyDescent="0.2">
      <c r="A45" s="11" t="s">
        <v>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4">
        <f t="shared" si="6"/>
        <v>0</v>
      </c>
      <c r="K45" s="15">
        <f t="shared" si="7"/>
        <v>0</v>
      </c>
    </row>
    <row r="46" spans="1:11" ht="20.100000000000001" customHeight="1" x14ac:dyDescent="0.2">
      <c r="A46" s="11" t="s">
        <v>10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4">
        <f t="shared" si="6"/>
        <v>0</v>
      </c>
      <c r="K46" s="15">
        <f t="shared" si="7"/>
        <v>0</v>
      </c>
    </row>
    <row r="47" spans="1:11" ht="20.100000000000001" customHeight="1" x14ac:dyDescent="0.2">
      <c r="A47" s="11" t="s">
        <v>11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4">
        <f t="shared" si="6"/>
        <v>0</v>
      </c>
      <c r="K47" s="15">
        <f t="shared" si="7"/>
        <v>0</v>
      </c>
    </row>
    <row r="48" spans="1:11" ht="20.100000000000001" customHeight="1" x14ac:dyDescent="0.2">
      <c r="A48" s="11" t="s">
        <v>12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4">
        <f t="shared" si="6"/>
        <v>0</v>
      </c>
      <c r="K48" s="15">
        <f t="shared" si="7"/>
        <v>0</v>
      </c>
    </row>
    <row r="49" spans="1:11" ht="20.100000000000001" customHeight="1" x14ac:dyDescent="0.2">
      <c r="A49" s="11" t="s">
        <v>13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4">
        <f t="shared" si="6"/>
        <v>0</v>
      </c>
      <c r="K49" s="15">
        <f t="shared" si="7"/>
        <v>0</v>
      </c>
    </row>
    <row r="50" spans="1:11" ht="20.100000000000001" customHeight="1" x14ac:dyDescent="0.2">
      <c r="A50" s="11" t="s">
        <v>14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4">
        <f t="shared" si="6"/>
        <v>0</v>
      </c>
      <c r="K50" s="15">
        <f t="shared" si="7"/>
        <v>0</v>
      </c>
    </row>
    <row r="51" spans="1:11" ht="20.100000000000001" customHeight="1" thickBot="1" x14ac:dyDescent="0.25">
      <c r="A51" s="11" t="s">
        <v>15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4">
        <f t="shared" si="6"/>
        <v>0</v>
      </c>
      <c r="K51" s="15">
        <f t="shared" si="7"/>
        <v>0</v>
      </c>
    </row>
    <row r="52" spans="1:11" ht="20.100000000000001" customHeight="1" thickBot="1" x14ac:dyDescent="0.25">
      <c r="A52" s="12" t="s">
        <v>16</v>
      </c>
      <c r="B52" s="16">
        <f t="shared" ref="B52:K52" si="8">SUM(B40:B51)</f>
        <v>0</v>
      </c>
      <c r="C52" s="16">
        <f t="shared" si="8"/>
        <v>0</v>
      </c>
      <c r="D52" s="16">
        <f t="shared" si="8"/>
        <v>0</v>
      </c>
      <c r="E52" s="16">
        <f t="shared" si="8"/>
        <v>0</v>
      </c>
      <c r="F52" s="16">
        <f t="shared" si="8"/>
        <v>0</v>
      </c>
      <c r="G52" s="16">
        <f t="shared" si="8"/>
        <v>0</v>
      </c>
      <c r="H52" s="16">
        <f>SUM(H40:H51)</f>
        <v>0</v>
      </c>
      <c r="I52" s="16">
        <f>SUM(I40:I51)</f>
        <v>0</v>
      </c>
      <c r="J52" s="16">
        <f t="shared" si="8"/>
        <v>0</v>
      </c>
      <c r="K52" s="17">
        <f t="shared" si="8"/>
        <v>0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">
        <v>24</v>
      </c>
      <c r="B56" s="4"/>
      <c r="C56" s="4"/>
      <c r="D56" s="4"/>
      <c r="E56" s="5" t="s">
        <v>28</v>
      </c>
      <c r="F56" s="4"/>
      <c r="G56" s="4"/>
      <c r="H56" s="4"/>
      <c r="I56" s="4"/>
      <c r="J56" s="3"/>
      <c r="K56" s="6" t="str">
        <f>K38</f>
        <v>Exercice : 2016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>
        <v>3250</v>
      </c>
      <c r="C58" s="13">
        <v>28490</v>
      </c>
      <c r="D58" s="13">
        <v>39020</v>
      </c>
      <c r="E58" s="13">
        <v>5000</v>
      </c>
      <c r="F58" s="13">
        <v>24000</v>
      </c>
      <c r="G58" s="13">
        <v>26000</v>
      </c>
      <c r="H58" s="13">
        <v>0</v>
      </c>
      <c r="I58" s="13">
        <v>0</v>
      </c>
      <c r="J58" s="36">
        <f>SUM(B58:I58)</f>
        <v>125760</v>
      </c>
      <c r="K58" s="37">
        <f>B58*500+C58*100+D58*50+E58*25+F58*10+G58*5+H58*2+I58*1</f>
        <v>6920000</v>
      </c>
    </row>
    <row r="59" spans="1:11" ht="20.100000000000001" customHeight="1" x14ac:dyDescent="0.2">
      <c r="A59" s="11" t="s">
        <v>5</v>
      </c>
      <c r="B59" s="13">
        <v>8000</v>
      </c>
      <c r="C59" s="13">
        <v>24000</v>
      </c>
      <c r="D59" s="13">
        <v>26000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36">
        <f t="shared" ref="J59:J69" si="9">SUM(B59:I59)</f>
        <v>58000</v>
      </c>
      <c r="K59" s="37">
        <f t="shared" ref="K59:K69" si="10">B59*500+C59*100+D59*50+E59*25+F59*10+G59*5+H59*2+I59*1</f>
        <v>7700000</v>
      </c>
    </row>
    <row r="60" spans="1:11" ht="20.100000000000001" customHeight="1" x14ac:dyDescent="0.2">
      <c r="A60" s="11" t="s">
        <v>6</v>
      </c>
      <c r="B60" s="13">
        <v>0</v>
      </c>
      <c r="C60" s="13">
        <v>29000</v>
      </c>
      <c r="D60" s="13">
        <v>32000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36">
        <f t="shared" si="9"/>
        <v>61000</v>
      </c>
      <c r="K60" s="37">
        <f t="shared" si="10"/>
        <v>4500000</v>
      </c>
    </row>
    <row r="61" spans="1:11" ht="20.100000000000001" customHeight="1" x14ac:dyDescent="0.2">
      <c r="A61" s="11" t="s">
        <v>7</v>
      </c>
      <c r="B61" s="13">
        <v>3500</v>
      </c>
      <c r="C61" s="13">
        <v>69000</v>
      </c>
      <c r="D61" s="13">
        <v>56000</v>
      </c>
      <c r="E61" s="13">
        <v>18000</v>
      </c>
      <c r="F61" s="13">
        <v>40000</v>
      </c>
      <c r="G61" s="13">
        <v>38000</v>
      </c>
      <c r="H61" s="13">
        <v>0</v>
      </c>
      <c r="I61" s="13">
        <v>10000</v>
      </c>
      <c r="J61" s="36">
        <f t="shared" si="9"/>
        <v>234500</v>
      </c>
      <c r="K61" s="37">
        <f t="shared" si="10"/>
        <v>12500000</v>
      </c>
    </row>
    <row r="62" spans="1:11" ht="20.100000000000001" customHeight="1" x14ac:dyDescent="0.2">
      <c r="A62" s="11" t="s">
        <v>8</v>
      </c>
      <c r="B62" s="13">
        <v>0</v>
      </c>
      <c r="C62" s="13">
        <v>7000</v>
      </c>
      <c r="D62" s="13">
        <v>26000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36">
        <f t="shared" si="9"/>
        <v>33000</v>
      </c>
      <c r="K62" s="37">
        <f t="shared" si="10"/>
        <v>2000000</v>
      </c>
    </row>
    <row r="63" spans="1:11" ht="20.100000000000001" customHeight="1" x14ac:dyDescent="0.2">
      <c r="A63" s="11" t="s">
        <v>9</v>
      </c>
      <c r="B63" s="13">
        <v>5500</v>
      </c>
      <c r="C63" s="13">
        <v>10000</v>
      </c>
      <c r="D63" s="13">
        <v>58000</v>
      </c>
      <c r="E63" s="13">
        <v>6000</v>
      </c>
      <c r="F63" s="13">
        <v>42000</v>
      </c>
      <c r="G63" s="13">
        <v>21000</v>
      </c>
      <c r="H63" s="13">
        <v>0</v>
      </c>
      <c r="I63" s="13">
        <v>0</v>
      </c>
      <c r="J63" s="36">
        <f t="shared" si="9"/>
        <v>142500</v>
      </c>
      <c r="K63" s="37">
        <f t="shared" si="10"/>
        <v>7325000</v>
      </c>
    </row>
    <row r="64" spans="1:11" ht="20.100000000000001" customHeight="1" x14ac:dyDescent="0.2">
      <c r="A64" s="11" t="s">
        <v>10</v>
      </c>
      <c r="B64" s="13">
        <v>0</v>
      </c>
      <c r="C64" s="13">
        <v>5000</v>
      </c>
      <c r="D64" s="13">
        <v>40000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36">
        <f t="shared" si="9"/>
        <v>45000</v>
      </c>
      <c r="K64" s="37">
        <f t="shared" si="10"/>
        <v>2500000</v>
      </c>
    </row>
    <row r="65" spans="1:11" ht="20.100000000000001" customHeight="1" x14ac:dyDescent="0.2">
      <c r="A65" s="11" t="s">
        <v>11</v>
      </c>
      <c r="B65" s="13">
        <v>0</v>
      </c>
      <c r="C65" s="13">
        <v>0</v>
      </c>
      <c r="D65" s="13">
        <v>160000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36">
        <f t="shared" si="9"/>
        <v>160000</v>
      </c>
      <c r="K65" s="37">
        <f t="shared" si="10"/>
        <v>8000000</v>
      </c>
    </row>
    <row r="66" spans="1:11" ht="20.100000000000001" customHeight="1" x14ac:dyDescent="0.2">
      <c r="A66" s="11" t="s">
        <v>12</v>
      </c>
      <c r="B66" s="13">
        <v>0</v>
      </c>
      <c r="C66" s="13">
        <v>3000</v>
      </c>
      <c r="D66" s="13">
        <v>27000</v>
      </c>
      <c r="E66" s="13">
        <v>1000</v>
      </c>
      <c r="F66" s="13">
        <v>2000</v>
      </c>
      <c r="G66" s="13">
        <v>1000</v>
      </c>
      <c r="H66" s="13">
        <v>0</v>
      </c>
      <c r="I66" s="13">
        <v>0</v>
      </c>
      <c r="J66" s="36">
        <f t="shared" si="9"/>
        <v>34000</v>
      </c>
      <c r="K66" s="37">
        <f t="shared" si="10"/>
        <v>1700000</v>
      </c>
    </row>
    <row r="67" spans="1:11" ht="20.100000000000001" customHeight="1" x14ac:dyDescent="0.2">
      <c r="A67" s="11" t="s">
        <v>13</v>
      </c>
      <c r="B67" s="13">
        <v>3750</v>
      </c>
      <c r="C67" s="13">
        <v>31500</v>
      </c>
      <c r="D67" s="13">
        <v>90500</v>
      </c>
      <c r="E67" s="13">
        <v>19000</v>
      </c>
      <c r="F67" s="13">
        <v>36000</v>
      </c>
      <c r="G67" s="13">
        <v>20000</v>
      </c>
      <c r="H67" s="13">
        <v>0</v>
      </c>
      <c r="I67" s="13">
        <v>15000</v>
      </c>
      <c r="J67" s="36">
        <f t="shared" si="9"/>
        <v>215750</v>
      </c>
      <c r="K67" s="37">
        <f t="shared" si="10"/>
        <v>10500000</v>
      </c>
    </row>
    <row r="68" spans="1:11" ht="20.100000000000001" customHeight="1" x14ac:dyDescent="0.2">
      <c r="A68" s="11" t="s">
        <v>14</v>
      </c>
      <c r="B68" s="13">
        <v>0</v>
      </c>
      <c r="C68" s="13">
        <v>36000</v>
      </c>
      <c r="D68" s="13">
        <v>60500</v>
      </c>
      <c r="E68" s="13">
        <v>18000</v>
      </c>
      <c r="F68" s="13">
        <v>12000</v>
      </c>
      <c r="G68" s="13">
        <v>1000</v>
      </c>
      <c r="H68" s="13">
        <v>0</v>
      </c>
      <c r="I68" s="13">
        <v>0</v>
      </c>
      <c r="J68" s="36">
        <f t="shared" si="9"/>
        <v>127500</v>
      </c>
      <c r="K68" s="37">
        <f t="shared" si="10"/>
        <v>7200000</v>
      </c>
    </row>
    <row r="69" spans="1:11" ht="20.100000000000001" customHeight="1" thickBot="1" x14ac:dyDescent="0.25">
      <c r="A69" s="11" t="s">
        <v>15</v>
      </c>
      <c r="B69" s="13">
        <v>400</v>
      </c>
      <c r="C69" s="13">
        <v>6500</v>
      </c>
      <c r="D69" s="13">
        <v>12000</v>
      </c>
      <c r="E69" s="13">
        <v>1000</v>
      </c>
      <c r="F69" s="13">
        <v>2000</v>
      </c>
      <c r="G69" s="13">
        <v>1000</v>
      </c>
      <c r="H69" s="13">
        <v>0</v>
      </c>
      <c r="I69" s="13">
        <v>0</v>
      </c>
      <c r="J69" s="36">
        <f t="shared" si="9"/>
        <v>22900</v>
      </c>
      <c r="K69" s="37">
        <f t="shared" si="10"/>
        <v>1500000</v>
      </c>
    </row>
    <row r="70" spans="1:11" ht="20.100000000000001" customHeight="1" thickBot="1" x14ac:dyDescent="0.25">
      <c r="A70" s="12" t="s">
        <v>16</v>
      </c>
      <c r="B70" s="28">
        <f t="shared" ref="B70:K70" si="11">SUM(B58:B69)</f>
        <v>24400</v>
      </c>
      <c r="C70" s="28">
        <f t="shared" si="11"/>
        <v>249490</v>
      </c>
      <c r="D70" s="28">
        <f t="shared" si="11"/>
        <v>627020</v>
      </c>
      <c r="E70" s="28">
        <f t="shared" si="11"/>
        <v>68000</v>
      </c>
      <c r="F70" s="28">
        <f t="shared" si="11"/>
        <v>158000</v>
      </c>
      <c r="G70" s="28">
        <f t="shared" si="11"/>
        <v>108000</v>
      </c>
      <c r="H70" s="28">
        <f>SUM(H58:H69)</f>
        <v>0</v>
      </c>
      <c r="I70" s="28">
        <f>SUM(I58:I69)</f>
        <v>25000</v>
      </c>
      <c r="J70" s="28">
        <f t="shared" si="11"/>
        <v>1259910</v>
      </c>
      <c r="K70" s="31">
        <f t="shared" si="11"/>
        <v>72345000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5" orientation="landscape" r:id="rId1"/>
  <headerFooter alignWithMargins="0"/>
  <rowBreaks count="1" manualBreakCount="1">
    <brk id="35" max="16383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view="pageBreakPreview" topLeftCell="A41" zoomScaleSheetLayoutView="100" workbookViewId="0">
      <selection activeCell="B2" sqref="B2"/>
    </sheetView>
  </sheetViews>
  <sheetFormatPr baseColWidth="10" defaultRowHeight="20.100000000000001" customHeight="1" x14ac:dyDescent="0.2"/>
  <cols>
    <col min="1" max="1" width="14.5703125" style="2" customWidth="1"/>
    <col min="2" max="5" width="20.5703125" style="2" bestFit="1" customWidth="1"/>
    <col min="6" max="6" width="22.140625" style="2" bestFit="1" customWidth="1"/>
    <col min="7" max="7" width="22" style="2" customWidth="1"/>
    <col min="8" max="8" width="31.28515625" style="2" customWidth="1"/>
    <col min="9" max="9" width="18.7109375" style="2" bestFit="1" customWidth="1"/>
    <col min="10" max="10" width="19.140625" style="2" customWidth="1"/>
    <col min="11" max="11" width="19.710937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4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25</v>
      </c>
      <c r="B3" s="4"/>
      <c r="C3" s="4"/>
      <c r="D3" s="4"/>
      <c r="E3" s="5" t="s">
        <v>0</v>
      </c>
      <c r="F3" s="4"/>
      <c r="G3" s="3"/>
      <c r="H3" s="18" t="s">
        <v>29</v>
      </c>
      <c r="I3" s="3"/>
      <c r="J3" s="6"/>
    </row>
    <row r="4" spans="1:10" ht="24.95" customHeight="1" thickTop="1" thickBot="1" x14ac:dyDescent="0.25">
      <c r="A4" s="22" t="s">
        <v>1</v>
      </c>
      <c r="B4" s="23">
        <v>10000</v>
      </c>
      <c r="C4" s="23">
        <v>5000</v>
      </c>
      <c r="D4" s="23">
        <v>2000</v>
      </c>
      <c r="E4" s="23">
        <v>1000</v>
      </c>
      <c r="F4" s="24">
        <v>500</v>
      </c>
      <c r="G4" s="24" t="s">
        <v>2</v>
      </c>
      <c r="H4" s="25" t="s">
        <v>3</v>
      </c>
    </row>
    <row r="5" spans="1:10" ht="24.95" customHeight="1" x14ac:dyDescent="0.2">
      <c r="A5" s="11" t="s">
        <v>4</v>
      </c>
      <c r="B5" s="13">
        <v>764016</v>
      </c>
      <c r="C5" s="13">
        <v>631234</v>
      </c>
      <c r="D5" s="13">
        <v>431600</v>
      </c>
      <c r="E5" s="13">
        <v>671231</v>
      </c>
      <c r="F5" s="13">
        <v>258006</v>
      </c>
      <c r="G5" s="33">
        <f>SUM(B5:F5)</f>
        <v>2756087</v>
      </c>
      <c r="H5" s="32">
        <f>+B5*10000+C5*5000+D5*2000+E5*1000+F5*500</f>
        <v>12459764000</v>
      </c>
    </row>
    <row r="6" spans="1:10" ht="24.95" customHeight="1" x14ac:dyDescent="0.2">
      <c r="A6" s="11" t="s">
        <v>5</v>
      </c>
      <c r="B6" s="13">
        <v>527827</v>
      </c>
      <c r="C6" s="13">
        <v>421188</v>
      </c>
      <c r="D6" s="13">
        <v>309155</v>
      </c>
      <c r="E6" s="13">
        <v>463038</v>
      </c>
      <c r="F6" s="13">
        <v>352006</v>
      </c>
      <c r="G6" s="33">
        <f t="shared" ref="G6:G16" si="0">SUM(B6:F6)</f>
        <v>2073214</v>
      </c>
      <c r="H6" s="32">
        <f t="shared" ref="H6:H16" si="1">+B6*10000+C6*5000+D6*2000+E6*1000+F6*500</f>
        <v>8641561000</v>
      </c>
    </row>
    <row r="7" spans="1:10" ht="24.95" customHeight="1" x14ac:dyDescent="0.2">
      <c r="A7" s="11" t="s">
        <v>6</v>
      </c>
      <c r="B7" s="13">
        <v>699175</v>
      </c>
      <c r="C7" s="13">
        <v>622134</v>
      </c>
      <c r="D7" s="13">
        <v>543000</v>
      </c>
      <c r="E7" s="13">
        <v>647143</v>
      </c>
      <c r="F7" s="13">
        <v>275005</v>
      </c>
      <c r="G7" s="33">
        <f t="shared" si="0"/>
        <v>2786457</v>
      </c>
      <c r="H7" s="32">
        <f t="shared" si="1"/>
        <v>11973065500</v>
      </c>
    </row>
    <row r="8" spans="1:10" ht="24.95" customHeight="1" x14ac:dyDescent="0.2">
      <c r="A8" s="11" t="s">
        <v>7</v>
      </c>
      <c r="B8" s="13">
        <v>1368513</v>
      </c>
      <c r="C8" s="13">
        <v>761000</v>
      </c>
      <c r="D8" s="13">
        <v>600038</v>
      </c>
      <c r="E8" s="13">
        <v>730029</v>
      </c>
      <c r="F8" s="13">
        <v>159003</v>
      </c>
      <c r="G8" s="33">
        <f t="shared" si="0"/>
        <v>3618583</v>
      </c>
      <c r="H8" s="32">
        <f t="shared" si="1"/>
        <v>19499736500</v>
      </c>
    </row>
    <row r="9" spans="1:10" ht="24.95" customHeight="1" x14ac:dyDescent="0.2">
      <c r="A9" s="11" t="s">
        <v>19</v>
      </c>
      <c r="B9" s="13">
        <v>1102958</v>
      </c>
      <c r="C9" s="13">
        <v>1262642</v>
      </c>
      <c r="D9" s="13">
        <v>681098</v>
      </c>
      <c r="E9" s="13">
        <v>2083060</v>
      </c>
      <c r="F9" s="13">
        <v>757008</v>
      </c>
      <c r="G9" s="33">
        <f t="shared" si="0"/>
        <v>5886766</v>
      </c>
      <c r="H9" s="32">
        <f t="shared" si="1"/>
        <v>21166550000</v>
      </c>
    </row>
    <row r="10" spans="1:10" ht="24.95" customHeight="1" x14ac:dyDescent="0.2">
      <c r="A10" s="11" t="s">
        <v>9</v>
      </c>
      <c r="B10" s="13">
        <v>1069052</v>
      </c>
      <c r="C10" s="13">
        <v>485055</v>
      </c>
      <c r="D10" s="13">
        <v>423009</v>
      </c>
      <c r="E10" s="13">
        <v>1272157</v>
      </c>
      <c r="F10" s="13">
        <v>477917</v>
      </c>
      <c r="G10" s="33">
        <f t="shared" si="0"/>
        <v>3727190</v>
      </c>
      <c r="H10" s="32">
        <f t="shared" si="1"/>
        <v>15472928500</v>
      </c>
    </row>
    <row r="11" spans="1:10" ht="24.95" customHeight="1" x14ac:dyDescent="0.2">
      <c r="A11" s="11" t="s">
        <v>10</v>
      </c>
      <c r="B11" s="13">
        <v>1029872</v>
      </c>
      <c r="C11" s="13">
        <v>384384</v>
      </c>
      <c r="D11" s="13">
        <v>494000</v>
      </c>
      <c r="E11" s="13">
        <v>824526</v>
      </c>
      <c r="F11" s="13">
        <v>640004</v>
      </c>
      <c r="G11" s="33">
        <f t="shared" si="0"/>
        <v>3372786</v>
      </c>
      <c r="H11" s="32">
        <f t="shared" si="1"/>
        <v>14353168000</v>
      </c>
    </row>
    <row r="12" spans="1:10" ht="24.95" customHeight="1" x14ac:dyDescent="0.2">
      <c r="A12" s="11" t="s">
        <v>11</v>
      </c>
      <c r="B12" s="13">
        <v>880613</v>
      </c>
      <c r="C12" s="13">
        <v>721700</v>
      </c>
      <c r="D12" s="13">
        <v>678004</v>
      </c>
      <c r="E12" s="13">
        <v>841029</v>
      </c>
      <c r="F12" s="13">
        <v>407001</v>
      </c>
      <c r="G12" s="33">
        <f t="shared" si="0"/>
        <v>3528347</v>
      </c>
      <c r="H12" s="32">
        <f t="shared" si="1"/>
        <v>14815167500</v>
      </c>
    </row>
    <row r="13" spans="1:10" ht="24.95" customHeight="1" x14ac:dyDescent="0.2">
      <c r="A13" s="11" t="s">
        <v>12</v>
      </c>
      <c r="B13" s="13">
        <v>1296270</v>
      </c>
      <c r="C13" s="13">
        <v>950166</v>
      </c>
      <c r="D13" s="13">
        <v>616006</v>
      </c>
      <c r="E13" s="13">
        <v>1102772</v>
      </c>
      <c r="F13" s="13">
        <v>767014</v>
      </c>
      <c r="G13" s="33">
        <f t="shared" si="0"/>
        <v>4732228</v>
      </c>
      <c r="H13" s="32">
        <f t="shared" si="1"/>
        <v>20431821000</v>
      </c>
    </row>
    <row r="14" spans="1:10" ht="24.95" customHeight="1" x14ac:dyDescent="0.2">
      <c r="A14" s="11" t="s">
        <v>13</v>
      </c>
      <c r="B14" s="13">
        <v>608732</v>
      </c>
      <c r="C14" s="13">
        <v>761158</v>
      </c>
      <c r="D14" s="13">
        <v>715000</v>
      </c>
      <c r="E14" s="13">
        <v>1059022</v>
      </c>
      <c r="F14" s="13">
        <v>771002</v>
      </c>
      <c r="G14" s="33">
        <f t="shared" si="0"/>
        <v>3914914</v>
      </c>
      <c r="H14" s="32">
        <f t="shared" si="1"/>
        <v>12767633000</v>
      </c>
    </row>
    <row r="15" spans="1:10" ht="24.95" customHeight="1" x14ac:dyDescent="0.2">
      <c r="A15" s="11" t="s">
        <v>14</v>
      </c>
      <c r="B15" s="13">
        <v>986802</v>
      </c>
      <c r="C15" s="13">
        <v>699666</v>
      </c>
      <c r="D15" s="13">
        <v>740156</v>
      </c>
      <c r="E15" s="13">
        <v>1178016</v>
      </c>
      <c r="F15" s="13">
        <v>912002</v>
      </c>
      <c r="G15" s="33">
        <f t="shared" si="0"/>
        <v>4516642</v>
      </c>
      <c r="H15" s="32">
        <f t="shared" si="1"/>
        <v>16480679000</v>
      </c>
    </row>
    <row r="16" spans="1:10" ht="24.95" customHeight="1" thickBot="1" x14ac:dyDescent="0.25">
      <c r="A16" s="11" t="s">
        <v>15</v>
      </c>
      <c r="B16" s="13">
        <v>1513036</v>
      </c>
      <c r="C16" s="13">
        <v>666860</v>
      </c>
      <c r="D16" s="13">
        <v>396697</v>
      </c>
      <c r="E16" s="13">
        <v>916033</v>
      </c>
      <c r="F16" s="13">
        <v>178005</v>
      </c>
      <c r="G16" s="33">
        <f t="shared" si="0"/>
        <v>3670631</v>
      </c>
      <c r="H16" s="32">
        <f t="shared" si="1"/>
        <v>20263089500</v>
      </c>
    </row>
    <row r="17" spans="1:10" ht="24.95" customHeight="1" thickBot="1" x14ac:dyDescent="0.25">
      <c r="A17" s="12" t="s">
        <v>16</v>
      </c>
      <c r="B17" s="28">
        <f>SUM(B5:B16)</f>
        <v>11846866</v>
      </c>
      <c r="C17" s="28">
        <f t="shared" ref="C17:H17" si="2">SUM(C5:C16)</f>
        <v>8367187</v>
      </c>
      <c r="D17" s="28">
        <f t="shared" si="2"/>
        <v>6627763</v>
      </c>
      <c r="E17" s="28">
        <f t="shared" si="2"/>
        <v>11788056</v>
      </c>
      <c r="F17" s="28">
        <f t="shared" si="2"/>
        <v>5953973</v>
      </c>
      <c r="G17" s="28">
        <f t="shared" si="2"/>
        <v>44583845</v>
      </c>
      <c r="H17" s="28">
        <f t="shared" si="2"/>
        <v>188325163500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">
        <v>25</v>
      </c>
      <c r="B20" s="4"/>
      <c r="C20" s="4"/>
      <c r="D20" s="4"/>
      <c r="E20" s="5" t="s">
        <v>0</v>
      </c>
      <c r="F20" s="4"/>
      <c r="G20" s="3"/>
      <c r="H20" s="18" t="s">
        <v>29</v>
      </c>
      <c r="I20" s="3"/>
      <c r="J20" s="6"/>
    </row>
    <row r="21" spans="1:10" ht="24.95" customHeight="1" thickTop="1" thickBot="1" x14ac:dyDescent="0.25">
      <c r="A21" s="22" t="s">
        <v>1</v>
      </c>
      <c r="B21" s="23">
        <v>10000</v>
      </c>
      <c r="C21" s="23">
        <v>5000</v>
      </c>
      <c r="D21" s="23">
        <v>2000</v>
      </c>
      <c r="E21" s="23">
        <v>1000</v>
      </c>
      <c r="F21" s="24">
        <v>500</v>
      </c>
      <c r="G21" s="24" t="s">
        <v>2</v>
      </c>
      <c r="H21" s="25" t="s">
        <v>3</v>
      </c>
    </row>
    <row r="22" spans="1:10" ht="24.95" customHeight="1" x14ac:dyDescent="0.2">
      <c r="A22" s="11" t="s">
        <v>4</v>
      </c>
      <c r="B22" s="13">
        <v>325000</v>
      </c>
      <c r="C22" s="13">
        <v>470000</v>
      </c>
      <c r="D22" s="13">
        <v>182000</v>
      </c>
      <c r="E22" s="13">
        <v>401000</v>
      </c>
      <c r="F22" s="13">
        <v>168000</v>
      </c>
      <c r="G22" s="33">
        <f>SUM(B22:F22)</f>
        <v>1546000</v>
      </c>
      <c r="H22" s="32">
        <f>+B22*10000+C22*5000+D22*2000+E22*1000+F22*500</f>
        <v>6449000000</v>
      </c>
    </row>
    <row r="23" spans="1:10" ht="24.95" customHeight="1" x14ac:dyDescent="0.2">
      <c r="A23" s="11" t="s">
        <v>5</v>
      </c>
      <c r="B23" s="13">
        <v>1183000</v>
      </c>
      <c r="C23" s="13">
        <v>769000</v>
      </c>
      <c r="D23" s="13">
        <v>416000</v>
      </c>
      <c r="E23" s="13">
        <v>1073000</v>
      </c>
      <c r="F23" s="13">
        <v>334000</v>
      </c>
      <c r="G23" s="33">
        <f t="shared" ref="G23:G33" si="3">SUM(B23:F23)</f>
        <v>3775000</v>
      </c>
      <c r="H23" s="32">
        <f t="shared" ref="H23:H33" si="4">+B23*10000+C23*5000+D23*2000+E23*1000+F23*500</f>
        <v>17747000000</v>
      </c>
    </row>
    <row r="24" spans="1:10" ht="24.95" customHeight="1" x14ac:dyDescent="0.2">
      <c r="A24" s="11" t="s">
        <v>6</v>
      </c>
      <c r="B24" s="13">
        <v>1384000</v>
      </c>
      <c r="C24" s="13">
        <v>603000</v>
      </c>
      <c r="D24" s="13">
        <v>557000</v>
      </c>
      <c r="E24" s="13">
        <v>1262000</v>
      </c>
      <c r="F24" s="13">
        <v>539000</v>
      </c>
      <c r="G24" s="33">
        <f t="shared" si="3"/>
        <v>4345000</v>
      </c>
      <c r="H24" s="32">
        <f t="shared" si="4"/>
        <v>19500500000</v>
      </c>
    </row>
    <row r="25" spans="1:10" ht="24.95" customHeight="1" x14ac:dyDescent="0.2">
      <c r="A25" s="11" t="s">
        <v>7</v>
      </c>
      <c r="B25" s="13">
        <v>2497000</v>
      </c>
      <c r="C25" s="13">
        <v>1456000</v>
      </c>
      <c r="D25" s="13">
        <v>1374000</v>
      </c>
      <c r="E25" s="13">
        <v>2635000</v>
      </c>
      <c r="F25" s="13">
        <v>1634000</v>
      </c>
      <c r="G25" s="33">
        <f t="shared" si="3"/>
        <v>9596000</v>
      </c>
      <c r="H25" s="32">
        <f t="shared" si="4"/>
        <v>38450000000</v>
      </c>
    </row>
    <row r="26" spans="1:10" ht="24.95" customHeight="1" x14ac:dyDescent="0.2">
      <c r="A26" s="11" t="s">
        <v>19</v>
      </c>
      <c r="B26" s="13">
        <v>1992000</v>
      </c>
      <c r="C26" s="13">
        <v>966000</v>
      </c>
      <c r="D26" s="13">
        <v>711000</v>
      </c>
      <c r="E26" s="13">
        <v>1676000</v>
      </c>
      <c r="F26" s="13">
        <v>1104000</v>
      </c>
      <c r="G26" s="33">
        <f t="shared" si="3"/>
        <v>6449000</v>
      </c>
      <c r="H26" s="32">
        <f t="shared" si="4"/>
        <v>28400000000</v>
      </c>
    </row>
    <row r="27" spans="1:10" ht="24.95" customHeight="1" x14ac:dyDescent="0.2">
      <c r="A27" s="11" t="s">
        <v>9</v>
      </c>
      <c r="B27" s="13">
        <v>1360000</v>
      </c>
      <c r="C27" s="13">
        <v>763000</v>
      </c>
      <c r="D27" s="13">
        <v>753000</v>
      </c>
      <c r="E27" s="13">
        <v>1136000</v>
      </c>
      <c r="F27" s="13">
        <v>884000</v>
      </c>
      <c r="G27" s="33">
        <f t="shared" si="3"/>
        <v>4896000</v>
      </c>
      <c r="H27" s="32">
        <f t="shared" si="4"/>
        <v>20499000000</v>
      </c>
    </row>
    <row r="28" spans="1:10" ht="24.95" customHeight="1" x14ac:dyDescent="0.2">
      <c r="A28" s="11" t="s">
        <v>10</v>
      </c>
      <c r="B28" s="13">
        <v>968000</v>
      </c>
      <c r="C28" s="13">
        <v>657000</v>
      </c>
      <c r="D28" s="13">
        <v>708000</v>
      </c>
      <c r="E28" s="13">
        <v>919000</v>
      </c>
      <c r="F28" s="13">
        <v>400000</v>
      </c>
      <c r="G28" s="33">
        <f t="shared" si="3"/>
        <v>3652000</v>
      </c>
      <c r="H28" s="32">
        <f t="shared" si="4"/>
        <v>15500000000</v>
      </c>
    </row>
    <row r="29" spans="1:10" ht="24.95" customHeight="1" x14ac:dyDescent="0.2">
      <c r="A29" s="11" t="s">
        <v>11</v>
      </c>
      <c r="B29" s="13">
        <v>1331000</v>
      </c>
      <c r="C29" s="13">
        <v>751000</v>
      </c>
      <c r="D29" s="13">
        <v>909000</v>
      </c>
      <c r="E29" s="13">
        <v>733000</v>
      </c>
      <c r="F29" s="13">
        <v>568000</v>
      </c>
      <c r="G29" s="33">
        <f t="shared" si="3"/>
        <v>4292000</v>
      </c>
      <c r="H29" s="32">
        <f t="shared" si="4"/>
        <v>19900000000</v>
      </c>
    </row>
    <row r="30" spans="1:10" ht="24.95" customHeight="1" x14ac:dyDescent="0.2">
      <c r="A30" s="11" t="s">
        <v>12</v>
      </c>
      <c r="B30" s="13">
        <v>1946000</v>
      </c>
      <c r="C30" s="13">
        <v>1525000</v>
      </c>
      <c r="D30" s="13">
        <v>858000</v>
      </c>
      <c r="E30" s="13">
        <v>1588000</v>
      </c>
      <c r="F30" s="13">
        <v>1022000</v>
      </c>
      <c r="G30" s="33">
        <f t="shared" si="3"/>
        <v>6939000</v>
      </c>
      <c r="H30" s="32">
        <f t="shared" si="4"/>
        <v>30900000000</v>
      </c>
    </row>
    <row r="31" spans="1:10" ht="24.95" customHeight="1" x14ac:dyDescent="0.2">
      <c r="A31" s="11" t="s">
        <v>13</v>
      </c>
      <c r="B31" s="13">
        <v>1911000</v>
      </c>
      <c r="C31" s="13">
        <v>1380000</v>
      </c>
      <c r="D31" s="13">
        <v>1013000</v>
      </c>
      <c r="E31" s="13">
        <v>1780000</v>
      </c>
      <c r="F31" s="13">
        <v>1368000</v>
      </c>
      <c r="G31" s="33">
        <f t="shared" si="3"/>
        <v>7452000</v>
      </c>
      <c r="H31" s="32">
        <f t="shared" si="4"/>
        <v>30500000000</v>
      </c>
    </row>
    <row r="32" spans="1:10" ht="24.95" customHeight="1" x14ac:dyDescent="0.2">
      <c r="A32" s="11" t="s">
        <v>14</v>
      </c>
      <c r="B32" s="13">
        <v>1580000</v>
      </c>
      <c r="C32" s="13">
        <v>1292000</v>
      </c>
      <c r="D32" s="13">
        <v>503000</v>
      </c>
      <c r="E32" s="13">
        <v>1167000</v>
      </c>
      <c r="F32" s="13">
        <v>1334000</v>
      </c>
      <c r="G32" s="33">
        <f t="shared" si="3"/>
        <v>5876000</v>
      </c>
      <c r="H32" s="32">
        <f t="shared" si="4"/>
        <v>25100000000</v>
      </c>
    </row>
    <row r="33" spans="1:11" ht="24.95" customHeight="1" thickBot="1" x14ac:dyDescent="0.25">
      <c r="A33" s="11" t="s">
        <v>15</v>
      </c>
      <c r="B33" s="13">
        <v>2362000</v>
      </c>
      <c r="C33" s="13">
        <v>2291000</v>
      </c>
      <c r="D33" s="13">
        <v>542000</v>
      </c>
      <c r="E33" s="13">
        <v>2235000</v>
      </c>
      <c r="F33" s="13">
        <v>1822000</v>
      </c>
      <c r="G33" s="33">
        <f t="shared" si="3"/>
        <v>9252000</v>
      </c>
      <c r="H33" s="32">
        <f t="shared" si="4"/>
        <v>39305000000</v>
      </c>
    </row>
    <row r="34" spans="1:11" ht="24.95" customHeight="1" thickBot="1" x14ac:dyDescent="0.25">
      <c r="A34" s="12" t="s">
        <v>16</v>
      </c>
      <c r="B34" s="28">
        <f t="shared" ref="B34:H34" si="5">SUM(B22:B33)</f>
        <v>18839000</v>
      </c>
      <c r="C34" s="28">
        <f t="shared" si="5"/>
        <v>12923000</v>
      </c>
      <c r="D34" s="28">
        <f t="shared" si="5"/>
        <v>8526000</v>
      </c>
      <c r="E34" s="28">
        <f t="shared" si="5"/>
        <v>16605000</v>
      </c>
      <c r="F34" s="28">
        <f t="shared" si="5"/>
        <v>11177000</v>
      </c>
      <c r="G34" s="28">
        <f t="shared" si="5"/>
        <v>68070000</v>
      </c>
      <c r="H34" s="28">
        <f t="shared" si="5"/>
        <v>292250500000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4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">
        <v>25</v>
      </c>
      <c r="B38" s="4"/>
      <c r="C38" s="4"/>
      <c r="D38" s="4"/>
      <c r="E38" s="5" t="s">
        <v>28</v>
      </c>
      <c r="F38" s="4"/>
      <c r="G38" s="4"/>
      <c r="H38" s="4"/>
      <c r="I38" s="4"/>
      <c r="J38" s="3"/>
      <c r="K38" s="18" t="s">
        <v>29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>
        <v>0</v>
      </c>
      <c r="C40" s="13">
        <v>12</v>
      </c>
      <c r="D40" s="13">
        <v>1</v>
      </c>
      <c r="E40" s="13">
        <v>0</v>
      </c>
      <c r="F40" s="13">
        <v>28</v>
      </c>
      <c r="G40" s="13">
        <v>58</v>
      </c>
      <c r="H40" s="13">
        <v>0</v>
      </c>
      <c r="I40" s="13">
        <v>30</v>
      </c>
      <c r="J40" s="36">
        <f>SUM(B40:I40)</f>
        <v>129</v>
      </c>
      <c r="K40" s="37">
        <f>B40*500+C40*100+D40*50+E40*25+F40*10+G40*5+H40*2+I40*1</f>
        <v>1850</v>
      </c>
    </row>
    <row r="41" spans="1:11" ht="20.100000000000001" customHeight="1" x14ac:dyDescent="0.2">
      <c r="A41" s="11" t="s">
        <v>5</v>
      </c>
      <c r="B41" s="13">
        <v>0</v>
      </c>
      <c r="C41" s="13">
        <v>17</v>
      </c>
      <c r="D41" s="13">
        <v>0</v>
      </c>
      <c r="E41" s="13">
        <v>1</v>
      </c>
      <c r="F41" s="13">
        <v>39</v>
      </c>
      <c r="G41" s="13">
        <v>2</v>
      </c>
      <c r="H41" s="13">
        <v>4</v>
      </c>
      <c r="I41" s="13">
        <v>26</v>
      </c>
      <c r="J41" s="36">
        <f t="shared" ref="J41:J51" si="6">SUM(B41:I41)</f>
        <v>89</v>
      </c>
      <c r="K41" s="37">
        <f t="shared" ref="K41:K51" si="7">B41*500+C41*100+D41*50+E41*25+F41*10+G41*5+H41*2+I41*1</f>
        <v>2159</v>
      </c>
    </row>
    <row r="42" spans="1:11" ht="20.100000000000001" customHeight="1" x14ac:dyDescent="0.2">
      <c r="A42" s="11" t="s">
        <v>6</v>
      </c>
      <c r="B42" s="13">
        <v>0</v>
      </c>
      <c r="C42" s="13">
        <v>23</v>
      </c>
      <c r="D42" s="13">
        <v>0</v>
      </c>
      <c r="E42" s="13">
        <v>5</v>
      </c>
      <c r="F42" s="13">
        <v>51</v>
      </c>
      <c r="G42" s="13">
        <v>1</v>
      </c>
      <c r="H42" s="13">
        <v>5</v>
      </c>
      <c r="I42" s="13">
        <v>37</v>
      </c>
      <c r="J42" s="36">
        <f t="shared" si="6"/>
        <v>122</v>
      </c>
      <c r="K42" s="37">
        <f t="shared" si="7"/>
        <v>2987</v>
      </c>
    </row>
    <row r="43" spans="1:11" ht="20.100000000000001" customHeight="1" x14ac:dyDescent="0.2">
      <c r="A43" s="11" t="s">
        <v>7</v>
      </c>
      <c r="B43" s="13">
        <v>0</v>
      </c>
      <c r="C43" s="13">
        <v>10</v>
      </c>
      <c r="D43" s="13">
        <v>0</v>
      </c>
      <c r="E43" s="13">
        <v>0</v>
      </c>
      <c r="F43" s="13">
        <v>47</v>
      </c>
      <c r="G43" s="13">
        <v>6</v>
      </c>
      <c r="H43" s="13">
        <v>3</v>
      </c>
      <c r="I43" s="13">
        <v>19</v>
      </c>
      <c r="J43" s="36">
        <f t="shared" si="6"/>
        <v>85</v>
      </c>
      <c r="K43" s="37">
        <f t="shared" si="7"/>
        <v>1525</v>
      </c>
    </row>
    <row r="44" spans="1:11" ht="20.100000000000001" customHeight="1" x14ac:dyDescent="0.2">
      <c r="A44" s="11" t="s">
        <v>8</v>
      </c>
      <c r="B44" s="13">
        <v>0</v>
      </c>
      <c r="C44" s="13">
        <v>12</v>
      </c>
      <c r="D44" s="13">
        <v>18</v>
      </c>
      <c r="E44" s="13">
        <v>2</v>
      </c>
      <c r="F44" s="13">
        <v>26</v>
      </c>
      <c r="G44" s="13">
        <v>0</v>
      </c>
      <c r="H44" s="13">
        <v>10</v>
      </c>
      <c r="I44" s="13">
        <v>22</v>
      </c>
      <c r="J44" s="36">
        <f t="shared" si="6"/>
        <v>90</v>
      </c>
      <c r="K44" s="37">
        <f t="shared" si="7"/>
        <v>2452</v>
      </c>
    </row>
    <row r="45" spans="1:11" ht="20.100000000000001" customHeight="1" x14ac:dyDescent="0.2">
      <c r="A45" s="11" t="s">
        <v>9</v>
      </c>
      <c r="B45" s="13">
        <v>0</v>
      </c>
      <c r="C45" s="13">
        <v>31</v>
      </c>
      <c r="D45" s="13">
        <v>0</v>
      </c>
      <c r="E45" s="13">
        <v>2</v>
      </c>
      <c r="F45" s="13">
        <v>69</v>
      </c>
      <c r="G45" s="13">
        <v>2</v>
      </c>
      <c r="H45" s="13">
        <v>5</v>
      </c>
      <c r="I45" s="13">
        <v>30</v>
      </c>
      <c r="J45" s="36">
        <f t="shared" si="6"/>
        <v>139</v>
      </c>
      <c r="K45" s="37">
        <f t="shared" si="7"/>
        <v>3890</v>
      </c>
    </row>
    <row r="46" spans="1:11" ht="20.100000000000001" customHeight="1" x14ac:dyDescent="0.2">
      <c r="A46" s="11" t="s">
        <v>10</v>
      </c>
      <c r="B46" s="13">
        <v>0</v>
      </c>
      <c r="C46" s="13">
        <v>9</v>
      </c>
      <c r="D46" s="13">
        <v>1</v>
      </c>
      <c r="E46" s="13">
        <v>0</v>
      </c>
      <c r="F46" s="13">
        <v>32</v>
      </c>
      <c r="G46" s="13">
        <v>3</v>
      </c>
      <c r="H46" s="13">
        <v>10</v>
      </c>
      <c r="I46" s="13">
        <v>23</v>
      </c>
      <c r="J46" s="36">
        <f t="shared" si="6"/>
        <v>78</v>
      </c>
      <c r="K46" s="37">
        <f t="shared" si="7"/>
        <v>1328</v>
      </c>
    </row>
    <row r="47" spans="1:11" ht="20.100000000000001" customHeight="1" x14ac:dyDescent="0.2">
      <c r="A47" s="11" t="s">
        <v>11</v>
      </c>
      <c r="B47" s="13">
        <v>0</v>
      </c>
      <c r="C47" s="13">
        <v>20</v>
      </c>
      <c r="D47" s="13">
        <v>1</v>
      </c>
      <c r="E47" s="13">
        <v>0</v>
      </c>
      <c r="F47" s="13">
        <v>20</v>
      </c>
      <c r="G47" s="13">
        <v>1</v>
      </c>
      <c r="H47" s="13">
        <v>0</v>
      </c>
      <c r="I47" s="13">
        <v>27</v>
      </c>
      <c r="J47" s="36">
        <f t="shared" si="6"/>
        <v>69</v>
      </c>
      <c r="K47" s="37">
        <f t="shared" si="7"/>
        <v>2282</v>
      </c>
    </row>
    <row r="48" spans="1:11" ht="20.100000000000001" customHeight="1" x14ac:dyDescent="0.2">
      <c r="A48" s="11" t="s">
        <v>12</v>
      </c>
      <c r="B48" s="13">
        <v>0</v>
      </c>
      <c r="C48" s="13">
        <v>24</v>
      </c>
      <c r="D48" s="13">
        <v>1</v>
      </c>
      <c r="E48" s="13">
        <v>0</v>
      </c>
      <c r="F48" s="13">
        <v>29</v>
      </c>
      <c r="G48" s="13">
        <v>17</v>
      </c>
      <c r="H48" s="13">
        <v>0</v>
      </c>
      <c r="I48" s="13">
        <v>41</v>
      </c>
      <c r="J48" s="36">
        <f t="shared" si="6"/>
        <v>112</v>
      </c>
      <c r="K48" s="37">
        <f t="shared" si="7"/>
        <v>2866</v>
      </c>
    </row>
    <row r="49" spans="1:11" ht="20.100000000000001" customHeight="1" x14ac:dyDescent="0.2">
      <c r="A49" s="11" t="s">
        <v>13</v>
      </c>
      <c r="B49" s="13">
        <v>0</v>
      </c>
      <c r="C49" s="13">
        <v>5</v>
      </c>
      <c r="D49" s="13">
        <v>0</v>
      </c>
      <c r="E49" s="13">
        <v>0</v>
      </c>
      <c r="F49" s="13">
        <v>5</v>
      </c>
      <c r="G49" s="13">
        <v>1</v>
      </c>
      <c r="H49" s="13">
        <v>2</v>
      </c>
      <c r="I49" s="13">
        <v>3</v>
      </c>
      <c r="J49" s="36">
        <f t="shared" si="6"/>
        <v>16</v>
      </c>
      <c r="K49" s="37">
        <f t="shared" si="7"/>
        <v>562</v>
      </c>
    </row>
    <row r="50" spans="1:11" ht="20.100000000000001" customHeight="1" x14ac:dyDescent="0.2">
      <c r="A50" s="11" t="s">
        <v>14</v>
      </c>
      <c r="B50" s="13">
        <v>0</v>
      </c>
      <c r="C50" s="13">
        <v>4</v>
      </c>
      <c r="D50" s="13">
        <v>1</v>
      </c>
      <c r="E50" s="13">
        <v>0</v>
      </c>
      <c r="F50" s="13">
        <v>7</v>
      </c>
      <c r="G50" s="13">
        <v>0</v>
      </c>
      <c r="H50" s="13">
        <v>0</v>
      </c>
      <c r="I50" s="13">
        <v>4</v>
      </c>
      <c r="J50" s="36">
        <f t="shared" si="6"/>
        <v>16</v>
      </c>
      <c r="K50" s="37">
        <f t="shared" si="7"/>
        <v>524</v>
      </c>
    </row>
    <row r="51" spans="1:11" ht="20.100000000000001" customHeight="1" thickBot="1" x14ac:dyDescent="0.25">
      <c r="A51" s="11" t="s">
        <v>15</v>
      </c>
      <c r="B51" s="13">
        <v>0</v>
      </c>
      <c r="C51" s="13">
        <v>12</v>
      </c>
      <c r="D51" s="13">
        <v>2</v>
      </c>
      <c r="E51" s="13">
        <v>0</v>
      </c>
      <c r="F51" s="13">
        <v>27</v>
      </c>
      <c r="G51" s="13">
        <v>0</v>
      </c>
      <c r="H51" s="13">
        <v>7</v>
      </c>
      <c r="I51" s="13">
        <v>10</v>
      </c>
      <c r="J51" s="36">
        <f t="shared" si="6"/>
        <v>58</v>
      </c>
      <c r="K51" s="37">
        <f t="shared" si="7"/>
        <v>1594</v>
      </c>
    </row>
    <row r="52" spans="1:11" ht="20.100000000000001" customHeight="1" thickBot="1" x14ac:dyDescent="0.25">
      <c r="A52" s="12" t="s">
        <v>16</v>
      </c>
      <c r="B52" s="28">
        <f t="shared" ref="B52:K52" si="8">SUM(B40:B51)</f>
        <v>0</v>
      </c>
      <c r="C52" s="28">
        <f t="shared" si="8"/>
        <v>179</v>
      </c>
      <c r="D52" s="28">
        <f t="shared" si="8"/>
        <v>25</v>
      </c>
      <c r="E52" s="28">
        <f t="shared" si="8"/>
        <v>10</v>
      </c>
      <c r="F52" s="28">
        <f t="shared" si="8"/>
        <v>380</v>
      </c>
      <c r="G52" s="28">
        <f t="shared" si="8"/>
        <v>91</v>
      </c>
      <c r="H52" s="28">
        <f>SUM(H40:H51)</f>
        <v>46</v>
      </c>
      <c r="I52" s="28">
        <f>SUM(I40:I51)</f>
        <v>272</v>
      </c>
      <c r="J52" s="28">
        <f t="shared" si="8"/>
        <v>1003</v>
      </c>
      <c r="K52" s="31">
        <f t="shared" si="8"/>
        <v>24019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">
        <v>25</v>
      </c>
      <c r="B56" s="4"/>
      <c r="C56" s="4"/>
      <c r="D56" s="4"/>
      <c r="E56" s="5" t="s">
        <v>28</v>
      </c>
      <c r="F56" s="4"/>
      <c r="G56" s="4"/>
      <c r="H56" s="4"/>
      <c r="I56" s="4"/>
      <c r="J56" s="3"/>
      <c r="K56" s="6" t="str">
        <f>K38</f>
        <v>Exercice : 2016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>
        <v>1000</v>
      </c>
      <c r="C58" s="13">
        <v>3000</v>
      </c>
      <c r="D58" s="13">
        <v>3000</v>
      </c>
      <c r="E58" s="13">
        <v>2000</v>
      </c>
      <c r="F58" s="13">
        <v>0</v>
      </c>
      <c r="G58" s="13">
        <v>0</v>
      </c>
      <c r="H58" s="13">
        <v>0</v>
      </c>
      <c r="I58" s="13">
        <v>0</v>
      </c>
      <c r="J58" s="36">
        <f>SUM(B58:I58)</f>
        <v>9000</v>
      </c>
      <c r="K58" s="37">
        <f>B58*500+C58*100+D58*50+E58*25+F58*10+G58*5+H58*2+I58*1</f>
        <v>1000000</v>
      </c>
    </row>
    <row r="59" spans="1:11" ht="20.100000000000001" customHeight="1" x14ac:dyDescent="0.2">
      <c r="A59" s="11" t="s">
        <v>5</v>
      </c>
      <c r="B59" s="13">
        <v>0</v>
      </c>
      <c r="C59" s="13">
        <v>20000</v>
      </c>
      <c r="D59" s="13">
        <v>20000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36">
        <f t="shared" ref="J59:J69" si="9">SUM(B59:I59)</f>
        <v>40000</v>
      </c>
      <c r="K59" s="37">
        <f t="shared" ref="K59:K69" si="10">B59*500+C59*100+D59*50+E59*25+F59*10+G59*5+H59*2+I59*1</f>
        <v>3000000</v>
      </c>
    </row>
    <row r="60" spans="1:11" ht="20.100000000000001" customHeight="1" x14ac:dyDescent="0.2">
      <c r="A60" s="11" t="s">
        <v>6</v>
      </c>
      <c r="B60" s="13">
        <v>250</v>
      </c>
      <c r="C60" s="13">
        <v>0</v>
      </c>
      <c r="D60" s="13">
        <v>3600</v>
      </c>
      <c r="E60" s="13">
        <v>5000</v>
      </c>
      <c r="F60" s="13">
        <v>2500</v>
      </c>
      <c r="G60" s="13">
        <v>6000</v>
      </c>
      <c r="H60" s="13">
        <v>5000</v>
      </c>
      <c r="I60" s="13">
        <v>5000</v>
      </c>
      <c r="J60" s="36">
        <f t="shared" si="9"/>
        <v>27350</v>
      </c>
      <c r="K60" s="37">
        <f t="shared" si="10"/>
        <v>500000</v>
      </c>
    </row>
    <row r="61" spans="1:11" ht="20.100000000000001" customHeight="1" x14ac:dyDescent="0.2">
      <c r="A61" s="11" t="s">
        <v>7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36">
        <f t="shared" si="9"/>
        <v>0</v>
      </c>
      <c r="K61" s="37">
        <f t="shared" si="10"/>
        <v>0</v>
      </c>
    </row>
    <row r="62" spans="1:11" ht="20.100000000000001" customHeight="1" x14ac:dyDescent="0.2">
      <c r="A62" s="11" t="s">
        <v>8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36">
        <f t="shared" si="9"/>
        <v>0</v>
      </c>
      <c r="K62" s="37">
        <f t="shared" si="10"/>
        <v>0</v>
      </c>
    </row>
    <row r="63" spans="1:11" ht="20.100000000000001" customHeight="1" x14ac:dyDescent="0.2">
      <c r="A63" s="11" t="s">
        <v>9</v>
      </c>
      <c r="B63" s="13">
        <v>0</v>
      </c>
      <c r="C63" s="13">
        <v>170050</v>
      </c>
      <c r="D63" s="13">
        <v>275000</v>
      </c>
      <c r="E63" s="13">
        <v>185000</v>
      </c>
      <c r="F63" s="13">
        <v>20000</v>
      </c>
      <c r="G63" s="13">
        <v>80000</v>
      </c>
      <c r="H63" s="13">
        <v>0</v>
      </c>
      <c r="I63" s="13">
        <v>20000</v>
      </c>
      <c r="J63" s="36">
        <f t="shared" si="9"/>
        <v>750050</v>
      </c>
      <c r="K63" s="37">
        <f t="shared" si="10"/>
        <v>36000000</v>
      </c>
    </row>
    <row r="64" spans="1:11" ht="20.100000000000001" customHeight="1" x14ac:dyDescent="0.2">
      <c r="A64" s="11" t="s">
        <v>10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36">
        <f t="shared" si="9"/>
        <v>0</v>
      </c>
      <c r="K64" s="37">
        <f t="shared" si="10"/>
        <v>0</v>
      </c>
    </row>
    <row r="65" spans="1:11" ht="20.100000000000001" customHeight="1" x14ac:dyDescent="0.2">
      <c r="A65" s="11" t="s">
        <v>11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36">
        <f t="shared" si="9"/>
        <v>0</v>
      </c>
      <c r="K65" s="37">
        <f t="shared" si="10"/>
        <v>0</v>
      </c>
    </row>
    <row r="66" spans="1:11" ht="20.100000000000001" customHeight="1" x14ac:dyDescent="0.2">
      <c r="A66" s="11" t="s">
        <v>12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36">
        <f t="shared" si="9"/>
        <v>0</v>
      </c>
      <c r="K66" s="37">
        <f t="shared" si="10"/>
        <v>0</v>
      </c>
    </row>
    <row r="67" spans="1:11" ht="20.100000000000001" customHeight="1" x14ac:dyDescent="0.2">
      <c r="A67" s="11" t="s">
        <v>13</v>
      </c>
      <c r="B67" s="13">
        <v>0</v>
      </c>
      <c r="C67" s="13">
        <v>28000</v>
      </c>
      <c r="D67" s="13">
        <v>30500</v>
      </c>
      <c r="E67" s="13">
        <v>15000</v>
      </c>
      <c r="F67" s="13">
        <v>20000</v>
      </c>
      <c r="G67" s="13">
        <v>20000</v>
      </c>
      <c r="H67" s="13">
        <v>0</v>
      </c>
      <c r="I67" s="13">
        <v>0</v>
      </c>
      <c r="J67" s="36">
        <f t="shared" si="9"/>
        <v>113500</v>
      </c>
      <c r="K67" s="37">
        <f t="shared" si="10"/>
        <v>5000000</v>
      </c>
    </row>
    <row r="68" spans="1:11" ht="20.100000000000001" customHeight="1" x14ac:dyDescent="0.2">
      <c r="A68" s="11" t="s">
        <v>14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36">
        <f t="shared" si="9"/>
        <v>0</v>
      </c>
      <c r="K68" s="37">
        <f t="shared" si="10"/>
        <v>0</v>
      </c>
    </row>
    <row r="69" spans="1:11" ht="20.100000000000001" customHeight="1" thickBot="1" x14ac:dyDescent="0.25">
      <c r="A69" s="11" t="s">
        <v>15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36">
        <f t="shared" si="9"/>
        <v>0</v>
      </c>
      <c r="K69" s="37">
        <f t="shared" si="10"/>
        <v>0</v>
      </c>
    </row>
    <row r="70" spans="1:11" ht="20.100000000000001" customHeight="1" thickBot="1" x14ac:dyDescent="0.25">
      <c r="A70" s="12" t="s">
        <v>16</v>
      </c>
      <c r="B70" s="28">
        <f t="shared" ref="B70:K70" si="11">SUM(B58:B69)</f>
        <v>1250</v>
      </c>
      <c r="C70" s="28">
        <f t="shared" si="11"/>
        <v>221050</v>
      </c>
      <c r="D70" s="28">
        <f t="shared" si="11"/>
        <v>332100</v>
      </c>
      <c r="E70" s="28">
        <f t="shared" si="11"/>
        <v>207000</v>
      </c>
      <c r="F70" s="28">
        <f t="shared" si="11"/>
        <v>42500</v>
      </c>
      <c r="G70" s="28">
        <f t="shared" si="11"/>
        <v>106000</v>
      </c>
      <c r="H70" s="28">
        <f>SUM(H58:H69)</f>
        <v>5000</v>
      </c>
      <c r="I70" s="28">
        <f>SUM(I58:I69)</f>
        <v>25000</v>
      </c>
      <c r="J70" s="28">
        <f t="shared" si="11"/>
        <v>939900</v>
      </c>
      <c r="K70" s="31">
        <f t="shared" si="11"/>
        <v>45500000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4" orientation="landscape" r:id="rId1"/>
  <headerFooter alignWithMargins="0"/>
  <rowBreaks count="1" manualBreakCount="1">
    <brk id="35" max="16383" man="1"/>
  </rowBreaks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view="pageBreakPreview" zoomScaleSheetLayoutView="100" workbookViewId="0">
      <selection activeCell="H54" sqref="H54"/>
    </sheetView>
  </sheetViews>
  <sheetFormatPr baseColWidth="10" defaultRowHeight="20.100000000000001" customHeight="1" x14ac:dyDescent="0.2"/>
  <cols>
    <col min="1" max="1" width="14.5703125" style="2" customWidth="1"/>
    <col min="2" max="5" width="20.5703125" style="2" bestFit="1" customWidth="1"/>
    <col min="6" max="6" width="22.140625" style="2" bestFit="1" customWidth="1"/>
    <col min="7" max="7" width="22" style="2" customWidth="1"/>
    <col min="8" max="8" width="30.42578125" style="2" customWidth="1"/>
    <col min="9" max="9" width="18.7109375" style="2" bestFit="1" customWidth="1"/>
    <col min="10" max="10" width="19.140625" style="2" customWidth="1"/>
    <col min="11" max="11" width="22.57031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4" t="s">
        <v>20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27</v>
      </c>
      <c r="B3" s="4"/>
      <c r="C3" s="4"/>
      <c r="D3" s="4"/>
      <c r="E3" s="5" t="s">
        <v>0</v>
      </c>
      <c r="F3" s="4"/>
      <c r="G3" s="3"/>
      <c r="H3" s="18" t="s">
        <v>29</v>
      </c>
      <c r="I3" s="3"/>
      <c r="J3" s="6"/>
    </row>
    <row r="4" spans="1:10" ht="24.95" customHeight="1" thickTop="1" thickBot="1" x14ac:dyDescent="0.25">
      <c r="A4" s="22" t="s">
        <v>1</v>
      </c>
      <c r="B4" s="23">
        <v>10000</v>
      </c>
      <c r="C4" s="23">
        <v>5000</v>
      </c>
      <c r="D4" s="23">
        <v>2000</v>
      </c>
      <c r="E4" s="23">
        <v>1000</v>
      </c>
      <c r="F4" s="24">
        <v>500</v>
      </c>
      <c r="G4" s="24" t="s">
        <v>2</v>
      </c>
      <c r="H4" s="25" t="s">
        <v>3</v>
      </c>
    </row>
    <row r="5" spans="1:10" ht="24.95" customHeight="1" x14ac:dyDescent="0.2">
      <c r="A5" s="11" t="s">
        <v>4</v>
      </c>
      <c r="B5" s="39">
        <v>4305000</v>
      </c>
      <c r="C5" s="39">
        <v>2256000</v>
      </c>
      <c r="D5" s="39">
        <v>32000</v>
      </c>
      <c r="E5" s="39">
        <v>31000</v>
      </c>
      <c r="F5" s="39">
        <v>21000</v>
      </c>
      <c r="G5" s="40">
        <f>SUM(B5:F5)</f>
        <v>6645000</v>
      </c>
      <c r="H5" s="41">
        <f>+B5*10000+C5*5000+D5*2000+E5*1000+F5*500</f>
        <v>54435500000</v>
      </c>
    </row>
    <row r="6" spans="1:10" ht="24.95" customHeight="1" x14ac:dyDescent="0.2">
      <c r="A6" s="11" t="s">
        <v>5</v>
      </c>
      <c r="B6" s="39">
        <v>3839000</v>
      </c>
      <c r="C6" s="39">
        <v>1685000</v>
      </c>
      <c r="D6" s="39">
        <v>63000</v>
      </c>
      <c r="E6" s="39">
        <v>72000</v>
      </c>
      <c r="F6" s="39">
        <v>50000</v>
      </c>
      <c r="G6" s="40">
        <f t="shared" ref="G6:G16" si="0">SUM(B6:F6)</f>
        <v>5709000</v>
      </c>
      <c r="H6" s="41">
        <f t="shared" ref="H6:H16" si="1">+B6*10000+C6*5000+D6*2000+E6*1000+F6*500</f>
        <v>47038000000</v>
      </c>
    </row>
    <row r="7" spans="1:10" ht="24.95" customHeight="1" x14ac:dyDescent="0.2">
      <c r="A7" s="11" t="s">
        <v>6</v>
      </c>
      <c r="B7" s="39">
        <v>3709000</v>
      </c>
      <c r="C7" s="39">
        <v>1495000</v>
      </c>
      <c r="D7" s="39">
        <v>42000</v>
      </c>
      <c r="E7" s="39">
        <v>55000</v>
      </c>
      <c r="F7" s="39">
        <v>33000</v>
      </c>
      <c r="G7" s="40">
        <f t="shared" si="0"/>
        <v>5334000</v>
      </c>
      <c r="H7" s="41">
        <f t="shared" si="1"/>
        <v>44720500000</v>
      </c>
    </row>
    <row r="8" spans="1:10" ht="24.95" customHeight="1" x14ac:dyDescent="0.2">
      <c r="A8" s="11" t="s">
        <v>7</v>
      </c>
      <c r="B8" s="39">
        <v>4553350</v>
      </c>
      <c r="C8" s="39">
        <v>1393100</v>
      </c>
      <c r="D8" s="39">
        <v>40000</v>
      </c>
      <c r="E8" s="39">
        <v>45000</v>
      </c>
      <c r="F8" s="39">
        <v>39000</v>
      </c>
      <c r="G8" s="40">
        <f t="shared" si="0"/>
        <v>6070450</v>
      </c>
      <c r="H8" s="41">
        <f t="shared" si="1"/>
        <v>52643500000</v>
      </c>
    </row>
    <row r="9" spans="1:10" ht="24.95" customHeight="1" x14ac:dyDescent="0.2">
      <c r="A9" s="11" t="s">
        <v>19</v>
      </c>
      <c r="B9" s="39">
        <v>6827000</v>
      </c>
      <c r="C9" s="39">
        <v>2205000</v>
      </c>
      <c r="D9" s="39">
        <v>39000</v>
      </c>
      <c r="E9" s="39">
        <v>52000</v>
      </c>
      <c r="F9" s="39">
        <v>55000</v>
      </c>
      <c r="G9" s="40">
        <f t="shared" si="0"/>
        <v>9178000</v>
      </c>
      <c r="H9" s="41">
        <f t="shared" si="1"/>
        <v>79452500000</v>
      </c>
    </row>
    <row r="10" spans="1:10" ht="24.95" customHeight="1" x14ac:dyDescent="0.2">
      <c r="A10" s="11" t="s">
        <v>9</v>
      </c>
      <c r="B10" s="39">
        <v>4269000</v>
      </c>
      <c r="C10" s="39">
        <v>1503000</v>
      </c>
      <c r="D10" s="39">
        <v>28000</v>
      </c>
      <c r="E10" s="39">
        <v>48000</v>
      </c>
      <c r="F10" s="39">
        <v>104000</v>
      </c>
      <c r="G10" s="40">
        <f t="shared" si="0"/>
        <v>5952000</v>
      </c>
      <c r="H10" s="41">
        <f t="shared" si="1"/>
        <v>50361000000</v>
      </c>
    </row>
    <row r="11" spans="1:10" ht="24.95" customHeight="1" x14ac:dyDescent="0.2">
      <c r="A11" s="11" t="s">
        <v>10</v>
      </c>
      <c r="B11" s="39">
        <v>4360000</v>
      </c>
      <c r="C11" s="39">
        <v>1505000</v>
      </c>
      <c r="D11" s="39">
        <v>65000</v>
      </c>
      <c r="E11" s="39">
        <v>211000</v>
      </c>
      <c r="F11" s="39">
        <v>289000</v>
      </c>
      <c r="G11" s="40">
        <f t="shared" si="0"/>
        <v>6430000</v>
      </c>
      <c r="H11" s="41">
        <f t="shared" si="1"/>
        <v>51610500000</v>
      </c>
    </row>
    <row r="12" spans="1:10" ht="24.95" customHeight="1" x14ac:dyDescent="0.2">
      <c r="A12" s="11" t="s">
        <v>11</v>
      </c>
      <c r="B12" s="39">
        <v>4967000</v>
      </c>
      <c r="C12" s="39">
        <v>1645000</v>
      </c>
      <c r="D12" s="39">
        <v>45000</v>
      </c>
      <c r="E12" s="39">
        <v>146000</v>
      </c>
      <c r="F12" s="39">
        <v>413000</v>
      </c>
      <c r="G12" s="40">
        <f t="shared" si="0"/>
        <v>7216000</v>
      </c>
      <c r="H12" s="41">
        <f t="shared" si="1"/>
        <v>58337500000</v>
      </c>
    </row>
    <row r="13" spans="1:10" ht="24.95" customHeight="1" x14ac:dyDescent="0.2">
      <c r="A13" s="11" t="s">
        <v>12</v>
      </c>
      <c r="B13" s="39">
        <v>3665000</v>
      </c>
      <c r="C13" s="39">
        <v>1080000</v>
      </c>
      <c r="D13" s="39">
        <v>23000</v>
      </c>
      <c r="E13" s="39">
        <v>192000</v>
      </c>
      <c r="F13" s="39">
        <v>304000</v>
      </c>
      <c r="G13" s="40">
        <f t="shared" si="0"/>
        <v>5264000</v>
      </c>
      <c r="H13" s="41">
        <f t="shared" si="1"/>
        <v>42440000000</v>
      </c>
    </row>
    <row r="14" spans="1:10" ht="24.95" customHeight="1" x14ac:dyDescent="0.2">
      <c r="A14" s="11" t="s">
        <v>13</v>
      </c>
      <c r="B14" s="39">
        <v>3650000</v>
      </c>
      <c r="C14" s="39">
        <v>1138000</v>
      </c>
      <c r="D14" s="39">
        <v>50000</v>
      </c>
      <c r="E14" s="39">
        <v>373000</v>
      </c>
      <c r="F14" s="39">
        <v>739000</v>
      </c>
      <c r="G14" s="40">
        <f t="shared" si="0"/>
        <v>5950000</v>
      </c>
      <c r="H14" s="41">
        <f t="shared" si="1"/>
        <v>43032500000</v>
      </c>
    </row>
    <row r="15" spans="1:10" ht="24.95" customHeight="1" x14ac:dyDescent="0.2">
      <c r="A15" s="11" t="s">
        <v>14</v>
      </c>
      <c r="B15" s="39">
        <v>2697200</v>
      </c>
      <c r="C15" s="39">
        <v>863200</v>
      </c>
      <c r="D15" s="39">
        <v>32000</v>
      </c>
      <c r="E15" s="39">
        <v>123000</v>
      </c>
      <c r="F15" s="39">
        <v>339000</v>
      </c>
      <c r="G15" s="40">
        <f t="shared" si="0"/>
        <v>4054400</v>
      </c>
      <c r="H15" s="41">
        <f t="shared" si="1"/>
        <v>31644500000</v>
      </c>
    </row>
    <row r="16" spans="1:10" ht="24.95" customHeight="1" thickBot="1" x14ac:dyDescent="0.25">
      <c r="A16" s="11" t="s">
        <v>15</v>
      </c>
      <c r="B16" s="39">
        <v>4350100</v>
      </c>
      <c r="C16" s="39">
        <v>1046100</v>
      </c>
      <c r="D16" s="39">
        <v>27000</v>
      </c>
      <c r="E16" s="39">
        <v>84000</v>
      </c>
      <c r="F16" s="39">
        <v>181000</v>
      </c>
      <c r="G16" s="40">
        <f t="shared" si="0"/>
        <v>5688200</v>
      </c>
      <c r="H16" s="41">
        <f t="shared" si="1"/>
        <v>48960000000</v>
      </c>
    </row>
    <row r="17" spans="1:10" ht="24.95" customHeight="1" thickBot="1" x14ac:dyDescent="0.25">
      <c r="A17" s="12" t="s">
        <v>16</v>
      </c>
      <c r="B17" s="28">
        <f>SUM(B5:B16)</f>
        <v>51191650</v>
      </c>
      <c r="C17" s="28">
        <f t="shared" ref="C17:H17" si="2">SUM(C5:C16)</f>
        <v>17814400</v>
      </c>
      <c r="D17" s="28">
        <f t="shared" si="2"/>
        <v>486000</v>
      </c>
      <c r="E17" s="28">
        <f t="shared" si="2"/>
        <v>1432000</v>
      </c>
      <c r="F17" s="28">
        <f t="shared" si="2"/>
        <v>2567000</v>
      </c>
      <c r="G17" s="28">
        <f t="shared" si="2"/>
        <v>73491050</v>
      </c>
      <c r="H17" s="28">
        <f t="shared" si="2"/>
        <v>604676000000</v>
      </c>
    </row>
    <row r="18" spans="1:10" ht="20.100000000000001" customHeight="1" thickTop="1" x14ac:dyDescent="0.2"/>
    <row r="19" spans="1:10" ht="20.100000000000001" customHeight="1" x14ac:dyDescent="0.2">
      <c r="A19" s="1"/>
      <c r="B19" s="1"/>
      <c r="C19" s="1"/>
      <c r="D19" s="4" t="s">
        <v>18</v>
      </c>
      <c r="E19" s="4"/>
      <c r="F19" s="4"/>
      <c r="G19" s="1"/>
      <c r="H19" s="1"/>
      <c r="I19" s="1"/>
      <c r="J19" s="1"/>
    </row>
    <row r="20" spans="1:10" ht="20.100000000000001" customHeight="1" thickBot="1" x14ac:dyDescent="0.25">
      <c r="A20" s="4" t="s">
        <v>27</v>
      </c>
      <c r="B20" s="4"/>
      <c r="C20" s="4"/>
      <c r="D20" s="4"/>
      <c r="E20" s="5" t="s">
        <v>0</v>
      </c>
      <c r="F20" s="4"/>
      <c r="G20" s="3"/>
      <c r="H20" s="18" t="s">
        <v>29</v>
      </c>
      <c r="I20" s="3"/>
      <c r="J20" s="6"/>
    </row>
    <row r="21" spans="1:10" ht="24.95" customHeight="1" thickTop="1" thickBot="1" x14ac:dyDescent="0.25">
      <c r="A21" s="22" t="s">
        <v>1</v>
      </c>
      <c r="B21" s="23">
        <v>10000</v>
      </c>
      <c r="C21" s="23">
        <v>5000</v>
      </c>
      <c r="D21" s="23">
        <v>2000</v>
      </c>
      <c r="E21" s="23">
        <v>1000</v>
      </c>
      <c r="F21" s="24">
        <v>500</v>
      </c>
      <c r="G21" s="24" t="s">
        <v>2</v>
      </c>
      <c r="H21" s="25" t="s">
        <v>3</v>
      </c>
    </row>
    <row r="22" spans="1:10" ht="24.95" customHeight="1" x14ac:dyDescent="0.2">
      <c r="A22" s="11" t="s">
        <v>4</v>
      </c>
      <c r="B22" s="13">
        <v>3759420</v>
      </c>
      <c r="C22" s="13">
        <v>1480440</v>
      </c>
      <c r="D22" s="13">
        <v>7000</v>
      </c>
      <c r="E22" s="13">
        <v>702330</v>
      </c>
      <c r="F22" s="13">
        <v>3683450</v>
      </c>
      <c r="G22" s="33">
        <f>SUM(B22:F22)</f>
        <v>9632640</v>
      </c>
      <c r="H22" s="32">
        <f>+B22*10000+C22*5000+D22*2000+E22*1000+F22*500</f>
        <v>47554455000</v>
      </c>
    </row>
    <row r="23" spans="1:10" ht="24.95" customHeight="1" x14ac:dyDescent="0.2">
      <c r="A23" s="11" t="s">
        <v>5</v>
      </c>
      <c r="B23" s="13">
        <v>4190800</v>
      </c>
      <c r="C23" s="13">
        <v>1759600</v>
      </c>
      <c r="D23" s="13">
        <v>32500</v>
      </c>
      <c r="E23" s="13">
        <v>619000</v>
      </c>
      <c r="F23" s="13">
        <v>2635500</v>
      </c>
      <c r="G23" s="33">
        <f t="shared" ref="G23:G33" si="3">SUM(B23:F23)</f>
        <v>9237400</v>
      </c>
      <c r="H23" s="32">
        <f t="shared" ref="H23:H33" si="4">+B23*10000+C23*5000+D23*2000+E23*1000+F23*500</f>
        <v>52707750000</v>
      </c>
    </row>
    <row r="24" spans="1:10" ht="24.95" customHeight="1" x14ac:dyDescent="0.2">
      <c r="A24" s="11" t="s">
        <v>6</v>
      </c>
      <c r="B24" s="13">
        <v>5883150</v>
      </c>
      <c r="C24" s="13">
        <v>2549350</v>
      </c>
      <c r="D24" s="13">
        <v>23500</v>
      </c>
      <c r="E24" s="13">
        <v>959600</v>
      </c>
      <c r="F24" s="13">
        <v>4059444</v>
      </c>
      <c r="G24" s="33">
        <f t="shared" si="3"/>
        <v>13475044</v>
      </c>
      <c r="H24" s="32">
        <f t="shared" si="4"/>
        <v>74614572000</v>
      </c>
    </row>
    <row r="25" spans="1:10" ht="24.95" customHeight="1" x14ac:dyDescent="0.2">
      <c r="A25" s="11" t="s">
        <v>7</v>
      </c>
      <c r="B25" s="13">
        <v>4568900</v>
      </c>
      <c r="C25" s="13">
        <v>1712000</v>
      </c>
      <c r="D25" s="13">
        <v>1000</v>
      </c>
      <c r="E25" s="13">
        <v>675500</v>
      </c>
      <c r="F25" s="13">
        <v>2765000</v>
      </c>
      <c r="G25" s="33">
        <f t="shared" si="3"/>
        <v>9722400</v>
      </c>
      <c r="H25" s="32">
        <f t="shared" si="4"/>
        <v>56309000000</v>
      </c>
    </row>
    <row r="26" spans="1:10" ht="24.95" customHeight="1" x14ac:dyDescent="0.2">
      <c r="A26" s="11" t="s">
        <v>19</v>
      </c>
      <c r="B26" s="13">
        <v>3511700</v>
      </c>
      <c r="C26" s="13">
        <v>1358100</v>
      </c>
      <c r="D26" s="13">
        <v>11500</v>
      </c>
      <c r="E26" s="13">
        <v>1006000</v>
      </c>
      <c r="F26" s="13">
        <v>1529800</v>
      </c>
      <c r="G26" s="33">
        <f t="shared" si="3"/>
        <v>7417100</v>
      </c>
      <c r="H26" s="32">
        <f t="shared" si="4"/>
        <v>43701400000</v>
      </c>
    </row>
    <row r="27" spans="1:10" ht="24.95" customHeight="1" x14ac:dyDescent="0.2">
      <c r="A27" s="11" t="s">
        <v>9</v>
      </c>
      <c r="B27" s="13">
        <v>4944450</v>
      </c>
      <c r="C27" s="13">
        <v>1606500</v>
      </c>
      <c r="D27" s="13">
        <v>500</v>
      </c>
      <c r="E27" s="13">
        <v>1369000</v>
      </c>
      <c r="F27" s="13">
        <v>1543050</v>
      </c>
      <c r="G27" s="33">
        <f t="shared" si="3"/>
        <v>9463500</v>
      </c>
      <c r="H27" s="32">
        <f t="shared" si="4"/>
        <v>59618525000</v>
      </c>
    </row>
    <row r="28" spans="1:10" ht="24.95" customHeight="1" x14ac:dyDescent="0.2">
      <c r="A28" s="11" t="s">
        <v>10</v>
      </c>
      <c r="B28" s="13">
        <v>3991250</v>
      </c>
      <c r="C28" s="13">
        <v>1157600</v>
      </c>
      <c r="D28" s="13">
        <v>45000</v>
      </c>
      <c r="E28" s="13">
        <v>1012000</v>
      </c>
      <c r="F28" s="13">
        <v>1226600</v>
      </c>
      <c r="G28" s="33">
        <f t="shared" si="3"/>
        <v>7432450</v>
      </c>
      <c r="H28" s="32">
        <f t="shared" si="4"/>
        <v>47415800000</v>
      </c>
    </row>
    <row r="29" spans="1:10" ht="24.95" customHeight="1" x14ac:dyDescent="0.2">
      <c r="A29" s="11" t="s">
        <v>11</v>
      </c>
      <c r="B29" s="13">
        <v>4000200</v>
      </c>
      <c r="C29" s="13">
        <v>1021800</v>
      </c>
      <c r="D29" s="13">
        <v>294000</v>
      </c>
      <c r="E29" s="13">
        <v>592000</v>
      </c>
      <c r="F29" s="13">
        <v>1086000</v>
      </c>
      <c r="G29" s="33">
        <f t="shared" si="3"/>
        <v>6994000</v>
      </c>
      <c r="H29" s="32">
        <f t="shared" si="4"/>
        <v>46834000000</v>
      </c>
    </row>
    <row r="30" spans="1:10" ht="24.95" customHeight="1" x14ac:dyDescent="0.2">
      <c r="A30" s="11" t="s">
        <v>12</v>
      </c>
      <c r="B30" s="13">
        <v>3068300</v>
      </c>
      <c r="C30" s="13">
        <v>870700</v>
      </c>
      <c r="D30" s="13">
        <v>357000</v>
      </c>
      <c r="E30" s="13">
        <v>440600</v>
      </c>
      <c r="F30" s="13">
        <v>581000</v>
      </c>
      <c r="G30" s="33">
        <f t="shared" si="3"/>
        <v>5317600</v>
      </c>
      <c r="H30" s="32">
        <f t="shared" si="4"/>
        <v>36481600000</v>
      </c>
    </row>
    <row r="31" spans="1:10" ht="24.95" customHeight="1" x14ac:dyDescent="0.2">
      <c r="A31" s="11" t="s">
        <v>13</v>
      </c>
      <c r="B31" s="13">
        <v>3503200</v>
      </c>
      <c r="C31" s="13">
        <v>814500</v>
      </c>
      <c r="D31" s="13">
        <v>290000</v>
      </c>
      <c r="E31" s="13">
        <v>586000</v>
      </c>
      <c r="F31" s="13">
        <v>802000</v>
      </c>
      <c r="G31" s="33">
        <f t="shared" si="3"/>
        <v>5995700</v>
      </c>
      <c r="H31" s="32">
        <f t="shared" si="4"/>
        <v>40671500000</v>
      </c>
    </row>
    <row r="32" spans="1:10" ht="24.95" customHeight="1" x14ac:dyDescent="0.2">
      <c r="A32" s="11" t="s">
        <v>14</v>
      </c>
      <c r="B32" s="13">
        <v>2762250</v>
      </c>
      <c r="C32" s="13">
        <v>877400</v>
      </c>
      <c r="D32" s="13">
        <v>328000</v>
      </c>
      <c r="E32" s="13">
        <v>537000</v>
      </c>
      <c r="F32" s="13">
        <v>520000</v>
      </c>
      <c r="G32" s="33">
        <f t="shared" si="3"/>
        <v>5024650</v>
      </c>
      <c r="H32" s="32">
        <f t="shared" si="4"/>
        <v>33462500000</v>
      </c>
    </row>
    <row r="33" spans="1:11" ht="24.95" customHeight="1" thickBot="1" x14ac:dyDescent="0.25">
      <c r="A33" s="11" t="s">
        <v>15</v>
      </c>
      <c r="B33" s="13">
        <v>6324400</v>
      </c>
      <c r="C33" s="13">
        <v>1970600</v>
      </c>
      <c r="D33" s="13">
        <v>1223400</v>
      </c>
      <c r="E33" s="13">
        <v>1285700</v>
      </c>
      <c r="F33" s="13">
        <v>1178900</v>
      </c>
      <c r="G33" s="33">
        <f t="shared" si="3"/>
        <v>11983000</v>
      </c>
      <c r="H33" s="32">
        <f t="shared" si="4"/>
        <v>77418950000</v>
      </c>
    </row>
    <row r="34" spans="1:11" ht="24.95" customHeight="1" thickBot="1" x14ac:dyDescent="0.25">
      <c r="A34" s="12" t="s">
        <v>16</v>
      </c>
      <c r="B34" s="28">
        <f t="shared" ref="B34:H34" si="5">SUM(B22:B33)</f>
        <v>50508020</v>
      </c>
      <c r="C34" s="28">
        <f t="shared" si="5"/>
        <v>17178590</v>
      </c>
      <c r="D34" s="28">
        <f t="shared" si="5"/>
        <v>2613400</v>
      </c>
      <c r="E34" s="28">
        <f t="shared" si="5"/>
        <v>9784730</v>
      </c>
      <c r="F34" s="28">
        <f t="shared" si="5"/>
        <v>21610744</v>
      </c>
      <c r="G34" s="28">
        <f t="shared" si="5"/>
        <v>101695484</v>
      </c>
      <c r="H34" s="28">
        <f t="shared" si="5"/>
        <v>616790052000</v>
      </c>
    </row>
    <row r="35" spans="1:11" ht="20.100000000000001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7" spans="1:11" ht="20.100000000000001" customHeight="1" x14ac:dyDescent="0.2">
      <c r="A37" s="1"/>
      <c r="B37" s="1"/>
      <c r="C37" s="1"/>
      <c r="D37" s="4" t="s">
        <v>20</v>
      </c>
      <c r="E37" s="4"/>
      <c r="F37" s="4"/>
      <c r="G37" s="1"/>
      <c r="H37" s="1"/>
      <c r="I37" s="1"/>
      <c r="J37" s="1"/>
      <c r="K37" s="1"/>
    </row>
    <row r="38" spans="1:11" ht="20.100000000000001" customHeight="1" thickBot="1" x14ac:dyDescent="0.25">
      <c r="A38" s="4" t="s">
        <v>27</v>
      </c>
      <c r="B38" s="4"/>
      <c r="C38" s="4"/>
      <c r="D38" s="4"/>
      <c r="E38" s="5" t="s">
        <v>28</v>
      </c>
      <c r="F38" s="4"/>
      <c r="G38" s="4"/>
      <c r="H38" s="4"/>
      <c r="I38" s="4"/>
      <c r="J38" s="3"/>
      <c r="K38" s="18" t="s">
        <v>29</v>
      </c>
    </row>
    <row r="39" spans="1:11" ht="20.100000000000001" customHeight="1" thickTop="1" thickBot="1" x14ac:dyDescent="0.25">
      <c r="A39" s="7" t="s">
        <v>1</v>
      </c>
      <c r="B39" s="8">
        <v>500</v>
      </c>
      <c r="C39" s="8">
        <v>100</v>
      </c>
      <c r="D39" s="8">
        <v>50</v>
      </c>
      <c r="E39" s="8">
        <v>25</v>
      </c>
      <c r="F39" s="9">
        <v>10</v>
      </c>
      <c r="G39" s="9">
        <v>5</v>
      </c>
      <c r="H39" s="9">
        <v>2</v>
      </c>
      <c r="I39" s="9">
        <v>1</v>
      </c>
      <c r="J39" s="9" t="s">
        <v>2</v>
      </c>
      <c r="K39" s="10" t="s">
        <v>3</v>
      </c>
    </row>
    <row r="40" spans="1:11" ht="20.100000000000001" customHeight="1" x14ac:dyDescent="0.2">
      <c r="A40" s="11" t="s">
        <v>4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36">
        <f>SUM(B40:I40)</f>
        <v>0</v>
      </c>
      <c r="K40" s="37">
        <f>B40*500+C40*100+D40*50+E40*25+F40*10+G40*5+H40*2+I40*1</f>
        <v>0</v>
      </c>
    </row>
    <row r="41" spans="1:11" ht="20.100000000000001" customHeight="1" x14ac:dyDescent="0.2">
      <c r="A41" s="11" t="s">
        <v>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36">
        <f t="shared" ref="J41:J51" si="6">SUM(B41:I41)</f>
        <v>0</v>
      </c>
      <c r="K41" s="37">
        <f t="shared" ref="K41:K51" si="7">B41*500+C41*100+D41*50+E41*25+F41*10+G41*5+H41*2+I41*1</f>
        <v>0</v>
      </c>
    </row>
    <row r="42" spans="1:11" ht="20.100000000000001" customHeight="1" x14ac:dyDescent="0.2">
      <c r="A42" s="11" t="s">
        <v>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36">
        <f t="shared" si="6"/>
        <v>0</v>
      </c>
      <c r="K42" s="37">
        <f t="shared" si="7"/>
        <v>0</v>
      </c>
    </row>
    <row r="43" spans="1:11" ht="20.100000000000001" customHeight="1" x14ac:dyDescent="0.2">
      <c r="A43" s="11" t="s">
        <v>7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36">
        <f t="shared" si="6"/>
        <v>0</v>
      </c>
      <c r="K43" s="37">
        <f t="shared" si="7"/>
        <v>0</v>
      </c>
    </row>
    <row r="44" spans="1:11" ht="20.100000000000001" customHeight="1" x14ac:dyDescent="0.2">
      <c r="A44" s="11" t="s">
        <v>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36">
        <f t="shared" si="6"/>
        <v>0</v>
      </c>
      <c r="K44" s="37">
        <f t="shared" si="7"/>
        <v>0</v>
      </c>
    </row>
    <row r="45" spans="1:11" ht="20.100000000000001" customHeight="1" x14ac:dyDescent="0.2">
      <c r="A45" s="11" t="s">
        <v>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36">
        <f t="shared" si="6"/>
        <v>0</v>
      </c>
      <c r="K45" s="37">
        <f t="shared" si="7"/>
        <v>0</v>
      </c>
    </row>
    <row r="46" spans="1:11" ht="20.100000000000001" customHeight="1" x14ac:dyDescent="0.2">
      <c r="A46" s="11" t="s">
        <v>10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36">
        <f t="shared" si="6"/>
        <v>0</v>
      </c>
      <c r="K46" s="37">
        <f t="shared" si="7"/>
        <v>0</v>
      </c>
    </row>
    <row r="47" spans="1:11" ht="20.100000000000001" customHeight="1" x14ac:dyDescent="0.2">
      <c r="A47" s="11" t="s">
        <v>11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36">
        <f t="shared" si="6"/>
        <v>0</v>
      </c>
      <c r="K47" s="37">
        <f t="shared" si="7"/>
        <v>0</v>
      </c>
    </row>
    <row r="48" spans="1:11" ht="20.100000000000001" customHeight="1" x14ac:dyDescent="0.2">
      <c r="A48" s="11" t="s">
        <v>12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36">
        <f t="shared" si="6"/>
        <v>0</v>
      </c>
      <c r="K48" s="37">
        <f t="shared" si="7"/>
        <v>0</v>
      </c>
    </row>
    <row r="49" spans="1:11" ht="20.100000000000001" customHeight="1" x14ac:dyDescent="0.2">
      <c r="A49" s="11" t="s">
        <v>13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36">
        <f t="shared" si="6"/>
        <v>0</v>
      </c>
      <c r="K49" s="37">
        <f t="shared" si="7"/>
        <v>0</v>
      </c>
    </row>
    <row r="50" spans="1:11" ht="20.100000000000001" customHeight="1" x14ac:dyDescent="0.2">
      <c r="A50" s="11" t="s">
        <v>14</v>
      </c>
      <c r="B50" s="13">
        <v>20000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36">
        <f t="shared" si="6"/>
        <v>20000</v>
      </c>
      <c r="K50" s="37">
        <f t="shared" si="7"/>
        <v>10000000</v>
      </c>
    </row>
    <row r="51" spans="1:11" ht="20.100000000000001" customHeight="1" thickBot="1" x14ac:dyDescent="0.25">
      <c r="A51" s="11" t="s">
        <v>15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36">
        <f t="shared" si="6"/>
        <v>0</v>
      </c>
      <c r="K51" s="37">
        <f t="shared" si="7"/>
        <v>0</v>
      </c>
    </row>
    <row r="52" spans="1:11" ht="20.100000000000001" customHeight="1" thickBot="1" x14ac:dyDescent="0.25">
      <c r="A52" s="12" t="s">
        <v>16</v>
      </c>
      <c r="B52" s="28">
        <f t="shared" ref="B52:K52" si="8">SUM(B40:B51)</f>
        <v>20000</v>
      </c>
      <c r="C52" s="28">
        <f t="shared" si="8"/>
        <v>0</v>
      </c>
      <c r="D52" s="28">
        <f t="shared" si="8"/>
        <v>0</v>
      </c>
      <c r="E52" s="28">
        <f t="shared" si="8"/>
        <v>0</v>
      </c>
      <c r="F52" s="28">
        <f t="shared" si="8"/>
        <v>0</v>
      </c>
      <c r="G52" s="28">
        <f t="shared" si="8"/>
        <v>0</v>
      </c>
      <c r="H52" s="28">
        <f>SUM(H40:H51)</f>
        <v>0</v>
      </c>
      <c r="I52" s="28">
        <f>SUM(I40:I51)</f>
        <v>0</v>
      </c>
      <c r="J52" s="28">
        <f t="shared" si="8"/>
        <v>20000</v>
      </c>
      <c r="K52" s="31">
        <f t="shared" si="8"/>
        <v>10000000</v>
      </c>
    </row>
    <row r="53" spans="1:11" ht="20.100000000000001" customHeight="1" thickTop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" t="s">
        <v>18</v>
      </c>
      <c r="E55" s="4"/>
      <c r="F55" s="4"/>
      <c r="G55" s="1"/>
      <c r="H55" s="1"/>
      <c r="I55" s="1"/>
      <c r="J55" s="1"/>
      <c r="K55" s="1"/>
    </row>
    <row r="56" spans="1:11" ht="20.100000000000001" customHeight="1" thickBot="1" x14ac:dyDescent="0.25">
      <c r="A56" s="4" t="s">
        <v>27</v>
      </c>
      <c r="B56" s="4"/>
      <c r="C56" s="4"/>
      <c r="D56" s="4"/>
      <c r="E56" s="5" t="s">
        <v>28</v>
      </c>
      <c r="F56" s="4"/>
      <c r="G56" s="4"/>
      <c r="H56" s="4"/>
      <c r="I56" s="4"/>
      <c r="J56" s="3"/>
      <c r="K56" s="6" t="str">
        <f>K38</f>
        <v>Exercice : 2016</v>
      </c>
    </row>
    <row r="57" spans="1:11" ht="20.100000000000001" customHeight="1" thickTop="1" thickBot="1" x14ac:dyDescent="0.25">
      <c r="A57" s="7" t="s">
        <v>1</v>
      </c>
      <c r="B57" s="8">
        <v>500</v>
      </c>
      <c r="C57" s="8">
        <v>100</v>
      </c>
      <c r="D57" s="8">
        <v>50</v>
      </c>
      <c r="E57" s="8">
        <v>25</v>
      </c>
      <c r="F57" s="9">
        <v>10</v>
      </c>
      <c r="G57" s="9">
        <v>5</v>
      </c>
      <c r="H57" s="9">
        <v>2</v>
      </c>
      <c r="I57" s="9">
        <v>1</v>
      </c>
      <c r="J57" s="9" t="s">
        <v>2</v>
      </c>
      <c r="K57" s="10" t="s">
        <v>3</v>
      </c>
    </row>
    <row r="58" spans="1:11" ht="20.100000000000001" customHeight="1" x14ac:dyDescent="0.2">
      <c r="A58" s="11" t="s">
        <v>4</v>
      </c>
      <c r="B58" s="13">
        <v>59500</v>
      </c>
      <c r="C58" s="13">
        <v>650</v>
      </c>
      <c r="D58" s="13">
        <v>0</v>
      </c>
      <c r="E58" s="13">
        <v>0</v>
      </c>
      <c r="F58" s="13">
        <v>5000</v>
      </c>
      <c r="G58" s="13">
        <v>2000</v>
      </c>
      <c r="H58" s="13">
        <v>0</v>
      </c>
      <c r="I58" s="13">
        <v>0</v>
      </c>
      <c r="J58" s="36">
        <f>SUM(B58:I58)</f>
        <v>67150</v>
      </c>
      <c r="K58" s="37">
        <f>B58*500+C58*100+D58*50+E58*25+F58*10+G58*5+H58*2+I58*1</f>
        <v>29875000</v>
      </c>
    </row>
    <row r="59" spans="1:11" ht="20.100000000000001" customHeight="1" x14ac:dyDescent="0.2">
      <c r="A59" s="11" t="s">
        <v>5</v>
      </c>
      <c r="B59" s="13">
        <v>16000</v>
      </c>
      <c r="C59" s="13"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36">
        <f t="shared" ref="J59:J69" si="9">SUM(B59:I59)</f>
        <v>16250</v>
      </c>
      <c r="K59" s="37">
        <f t="shared" ref="K59:K69" si="10">B59*500+C59*100+D59*50+E59*25+F59*10+G59*5+H59*2+I59*1</f>
        <v>8025000</v>
      </c>
    </row>
    <row r="60" spans="1:11" ht="20.100000000000001" customHeight="1" x14ac:dyDescent="0.2">
      <c r="A60" s="11" t="s">
        <v>6</v>
      </c>
      <c r="B60" s="13">
        <v>45800</v>
      </c>
      <c r="C60" s="13">
        <v>250</v>
      </c>
      <c r="D60" s="13">
        <v>0</v>
      </c>
      <c r="E60" s="13">
        <v>0</v>
      </c>
      <c r="F60" s="13">
        <v>2000</v>
      </c>
      <c r="G60" s="13">
        <v>0</v>
      </c>
      <c r="H60" s="13">
        <v>0</v>
      </c>
      <c r="I60" s="13">
        <v>0</v>
      </c>
      <c r="J60" s="36">
        <f t="shared" si="9"/>
        <v>48050</v>
      </c>
      <c r="K60" s="37">
        <f t="shared" si="10"/>
        <v>22945000</v>
      </c>
    </row>
    <row r="61" spans="1:11" ht="20.100000000000001" customHeight="1" x14ac:dyDescent="0.2">
      <c r="A61" s="11" t="s">
        <v>7</v>
      </c>
      <c r="B61" s="13">
        <v>40000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36">
        <f t="shared" si="9"/>
        <v>40000</v>
      </c>
      <c r="K61" s="37">
        <f t="shared" si="10"/>
        <v>20000000</v>
      </c>
    </row>
    <row r="62" spans="1:11" ht="20.100000000000001" customHeight="1" x14ac:dyDescent="0.2">
      <c r="A62" s="11" t="s">
        <v>8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36">
        <f t="shared" si="9"/>
        <v>0</v>
      </c>
      <c r="K62" s="37">
        <f t="shared" si="10"/>
        <v>0</v>
      </c>
    </row>
    <row r="63" spans="1:11" ht="20.100000000000001" customHeight="1" x14ac:dyDescent="0.2">
      <c r="A63" s="11" t="s">
        <v>9</v>
      </c>
      <c r="B63" s="13">
        <v>0</v>
      </c>
      <c r="C63" s="13">
        <v>0</v>
      </c>
      <c r="D63" s="13">
        <v>0</v>
      </c>
      <c r="E63" s="13">
        <v>2000</v>
      </c>
      <c r="F63" s="13">
        <v>0</v>
      </c>
      <c r="G63" s="13">
        <v>0</v>
      </c>
      <c r="H63" s="13">
        <v>0</v>
      </c>
      <c r="I63" s="13">
        <v>0</v>
      </c>
      <c r="J63" s="36">
        <f t="shared" si="9"/>
        <v>2000</v>
      </c>
      <c r="K63" s="37">
        <f t="shared" si="10"/>
        <v>50000</v>
      </c>
    </row>
    <row r="64" spans="1:11" ht="20.100000000000001" customHeight="1" x14ac:dyDescent="0.2">
      <c r="A64" s="11" t="s">
        <v>10</v>
      </c>
      <c r="B64" s="13">
        <v>20000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36">
        <f t="shared" si="9"/>
        <v>20000</v>
      </c>
      <c r="K64" s="37">
        <f t="shared" si="10"/>
        <v>10000000</v>
      </c>
    </row>
    <row r="65" spans="1:11" ht="20.100000000000001" customHeight="1" x14ac:dyDescent="0.2">
      <c r="A65" s="11" t="s">
        <v>11</v>
      </c>
      <c r="B65" s="13">
        <v>8000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36">
        <f t="shared" si="9"/>
        <v>8000</v>
      </c>
      <c r="K65" s="37">
        <f t="shared" si="10"/>
        <v>4000000</v>
      </c>
    </row>
    <row r="66" spans="1:11" ht="20.100000000000001" customHeight="1" x14ac:dyDescent="0.2">
      <c r="A66" s="11" t="s">
        <v>12</v>
      </c>
      <c r="B66" s="13">
        <v>8000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36">
        <f t="shared" si="9"/>
        <v>8000</v>
      </c>
      <c r="K66" s="37">
        <f t="shared" si="10"/>
        <v>4000000</v>
      </c>
    </row>
    <row r="67" spans="1:11" ht="20.100000000000001" customHeight="1" x14ac:dyDescent="0.2">
      <c r="A67" s="11" t="s">
        <v>13</v>
      </c>
      <c r="B67" s="13">
        <v>24000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36">
        <f t="shared" si="9"/>
        <v>24000</v>
      </c>
      <c r="K67" s="37">
        <f t="shared" si="10"/>
        <v>12000000</v>
      </c>
    </row>
    <row r="68" spans="1:11" ht="20.100000000000001" customHeight="1" x14ac:dyDescent="0.2">
      <c r="A68" s="11" t="s">
        <v>14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36">
        <f t="shared" si="9"/>
        <v>0</v>
      </c>
      <c r="K68" s="37">
        <f t="shared" si="10"/>
        <v>0</v>
      </c>
    </row>
    <row r="69" spans="1:11" ht="20.100000000000001" customHeight="1" thickBot="1" x14ac:dyDescent="0.25">
      <c r="A69" s="11" t="s">
        <v>15</v>
      </c>
      <c r="B69" s="13">
        <v>107000</v>
      </c>
      <c r="C69" s="13">
        <v>130000</v>
      </c>
      <c r="D69" s="13">
        <v>140000</v>
      </c>
      <c r="E69" s="13">
        <v>0</v>
      </c>
      <c r="F69" s="13">
        <v>2000</v>
      </c>
      <c r="G69" s="13">
        <v>8706</v>
      </c>
      <c r="H69" s="13">
        <v>7500</v>
      </c>
      <c r="I69" s="13">
        <v>0</v>
      </c>
      <c r="J69" s="36">
        <f t="shared" si="9"/>
        <v>395206</v>
      </c>
      <c r="K69" s="37">
        <f t="shared" si="10"/>
        <v>73578530</v>
      </c>
    </row>
    <row r="70" spans="1:11" ht="20.100000000000001" customHeight="1" thickBot="1" x14ac:dyDescent="0.25">
      <c r="A70" s="12" t="s">
        <v>16</v>
      </c>
      <c r="B70" s="28">
        <f t="shared" ref="B70:K70" si="11">SUM(B58:B69)</f>
        <v>328300</v>
      </c>
      <c r="C70" s="28">
        <f t="shared" si="11"/>
        <v>131150</v>
      </c>
      <c r="D70" s="28">
        <f t="shared" si="11"/>
        <v>140000</v>
      </c>
      <c r="E70" s="28">
        <f t="shared" si="11"/>
        <v>2000</v>
      </c>
      <c r="F70" s="28">
        <f t="shared" si="11"/>
        <v>9000</v>
      </c>
      <c r="G70" s="28">
        <f t="shared" si="11"/>
        <v>10706</v>
      </c>
      <c r="H70" s="28">
        <f>SUM(H58:H69)</f>
        <v>7500</v>
      </c>
      <c r="I70" s="28">
        <f>SUM(I58:I69)</f>
        <v>0</v>
      </c>
      <c r="J70" s="28">
        <f t="shared" si="11"/>
        <v>628656</v>
      </c>
      <c r="K70" s="31">
        <f t="shared" si="11"/>
        <v>184473530</v>
      </c>
    </row>
    <row r="71" spans="1:11" ht="20.100000000000001" customHeight="1" thickTop="1" x14ac:dyDescent="0.2"/>
  </sheetData>
  <printOptions horizontalCentered="1"/>
  <pageMargins left="0" right="0" top="0" bottom="0" header="0.51181102362204722" footer="0.51181102362204722"/>
  <pageSetup paperSize="9" scale="63" orientation="landscape" r:id="rId1"/>
  <headerFooter alignWithMargins="0"/>
  <rowBreaks count="1" manualBreakCount="1">
    <brk id="35" max="16383" man="1"/>
  </rowBreaks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view="pageBreakPreview" zoomScaleSheetLayoutView="100" workbookViewId="0">
      <selection activeCell="J12" sqref="J12"/>
    </sheetView>
  </sheetViews>
  <sheetFormatPr baseColWidth="10" defaultRowHeight="20.100000000000001" customHeight="1" x14ac:dyDescent="0.2"/>
  <cols>
    <col min="1" max="1" width="14.5703125" style="2" customWidth="1"/>
    <col min="2" max="2" width="23.28515625" style="2" customWidth="1"/>
    <col min="3" max="3" width="23.85546875" style="2" customWidth="1"/>
    <col min="4" max="5" width="20.5703125" style="2" bestFit="1" customWidth="1"/>
    <col min="6" max="6" width="22.140625" style="2" bestFit="1" customWidth="1"/>
    <col min="7" max="7" width="22" style="2" customWidth="1"/>
    <col min="8" max="8" width="34.5703125" style="2" customWidth="1"/>
    <col min="9" max="9" width="18.7109375" style="2" bestFit="1" customWidth="1"/>
    <col min="10" max="10" width="21.42578125" style="2" customWidth="1"/>
    <col min="11" max="11" width="24.5703125" style="2" customWidth="1"/>
    <col min="12" max="16384" width="11.42578125" style="2"/>
  </cols>
  <sheetData>
    <row r="1" spans="1:10" ht="20.100000000000001" customHeight="1" x14ac:dyDescent="0.2">
      <c r="A1" s="1"/>
      <c r="B1" s="1"/>
      <c r="C1" s="1"/>
      <c r="D1" s="4" t="s">
        <v>33</v>
      </c>
      <c r="E1" s="4"/>
      <c r="F1" s="4"/>
      <c r="G1" s="1"/>
      <c r="H1" s="1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22</v>
      </c>
      <c r="B3" s="4"/>
      <c r="C3" s="4"/>
      <c r="D3" s="4"/>
      <c r="E3" s="5" t="s">
        <v>0</v>
      </c>
      <c r="F3" s="4"/>
      <c r="G3" s="3"/>
      <c r="H3" s="18" t="s">
        <v>29</v>
      </c>
      <c r="I3" s="3"/>
      <c r="J3" s="6"/>
    </row>
    <row r="4" spans="1:10" ht="24.95" customHeight="1" thickTop="1" thickBot="1" x14ac:dyDescent="0.25">
      <c r="A4" s="22" t="s">
        <v>1</v>
      </c>
      <c r="B4" s="23">
        <v>10000</v>
      </c>
      <c r="C4" s="23">
        <v>5000</v>
      </c>
      <c r="D4" s="23">
        <v>2000</v>
      </c>
      <c r="E4" s="23">
        <v>1000</v>
      </c>
      <c r="F4" s="24">
        <v>500</v>
      </c>
      <c r="G4" s="24" t="s">
        <v>2</v>
      </c>
      <c r="H4" s="25" t="s">
        <v>3</v>
      </c>
    </row>
    <row r="5" spans="1:10" ht="24.95" customHeight="1" x14ac:dyDescent="0.2">
      <c r="A5" s="11" t="s">
        <v>4</v>
      </c>
      <c r="B5" s="39">
        <f>Cameroun!B5+Centrafrique!B5+Congo!B5+Gabon!B5+'Guinée Equatoriale'!B5+Tchad!B5</f>
        <v>38499016</v>
      </c>
      <c r="C5" s="39">
        <f>Cameroun!C5+Centrafrique!C5+Congo!C5+Gabon!C5+'Guinée Equatoriale'!C5+Tchad!C5</f>
        <v>14534234</v>
      </c>
      <c r="D5" s="39">
        <f>Cameroun!D5+Centrafrique!D5+Congo!D5+Gabon!D5+'Guinée Equatoriale'!D5+Tchad!D5</f>
        <v>5259600</v>
      </c>
      <c r="E5" s="39">
        <f>Cameroun!E5+Centrafrique!E5+Congo!E5+Gabon!E5+'Guinée Equatoriale'!E5+Tchad!E5</f>
        <v>3997231</v>
      </c>
      <c r="F5" s="39">
        <f>Cameroun!F5+Centrafrique!F5+Congo!F5+Gabon!F5+'Guinée Equatoriale'!F5+Tchad!F5</f>
        <v>2859006</v>
      </c>
      <c r="G5" s="40">
        <f>SUM(B5:F5)</f>
        <v>65149087</v>
      </c>
      <c r="H5" s="41">
        <f>+B5*10000+C5*5000+D5*2000+E5*1000+F5*500</f>
        <v>473607264000</v>
      </c>
    </row>
    <row r="6" spans="1:10" ht="24.95" customHeight="1" x14ac:dyDescent="0.2">
      <c r="A6" s="11" t="s">
        <v>5</v>
      </c>
      <c r="B6" s="39">
        <f>Cameroun!B6+Centrafrique!B6+Congo!B6+Gabon!B6+'Guinée Equatoriale'!B6+Tchad!B6</f>
        <v>33711827</v>
      </c>
      <c r="C6" s="39">
        <f>Cameroun!C6+Centrafrique!C6+Congo!C6+Gabon!C6+'Guinée Equatoriale'!C6+Tchad!C6</f>
        <v>12473188</v>
      </c>
      <c r="D6" s="39">
        <f>Cameroun!D6+Centrafrique!D6+Congo!D6+Gabon!D6+'Guinée Equatoriale'!D6+Tchad!D6</f>
        <v>5168155</v>
      </c>
      <c r="E6" s="39">
        <f>Cameroun!E6+Centrafrique!E6+Congo!E6+Gabon!E6+'Guinée Equatoriale'!E6+Tchad!E6</f>
        <v>4224038</v>
      </c>
      <c r="F6" s="39">
        <f>Cameroun!F6+Centrafrique!F6+Congo!F6+Gabon!F6+'Guinée Equatoriale'!F6+Tchad!F6</f>
        <v>3462006</v>
      </c>
      <c r="G6" s="40">
        <f t="shared" ref="G6:G16" si="0">SUM(B6:F6)</f>
        <v>59039214</v>
      </c>
      <c r="H6" s="41">
        <f t="shared" ref="H6:H16" si="1">+B6*10000+C6*5000+D6*2000+E6*1000+F6*500</f>
        <v>415775561000</v>
      </c>
    </row>
    <row r="7" spans="1:10" ht="24.95" customHeight="1" x14ac:dyDescent="0.2">
      <c r="A7" s="11" t="s">
        <v>6</v>
      </c>
      <c r="B7" s="39">
        <f>Cameroun!B7+Centrafrique!B7+Congo!B7+Gabon!B7+'Guinée Equatoriale'!B7+Tchad!B7</f>
        <v>37536175</v>
      </c>
      <c r="C7" s="39">
        <f>Cameroun!C7+Centrafrique!C7+Congo!C7+Gabon!C7+'Guinée Equatoriale'!C7+Tchad!C7</f>
        <v>13289135</v>
      </c>
      <c r="D7" s="39">
        <f>Cameroun!D7+Centrafrique!D7+Congo!D7+Gabon!D7+'Guinée Equatoriale'!D7+Tchad!D7</f>
        <v>4747002</v>
      </c>
      <c r="E7" s="39">
        <f>Cameroun!E7+Centrafrique!E7+Congo!E7+Gabon!E7+'Guinée Equatoriale'!E7+Tchad!E7</f>
        <v>3833145</v>
      </c>
      <c r="F7" s="39">
        <f>Cameroun!F7+Centrafrique!F7+Congo!F7+Gabon!F7+'Guinée Equatoriale'!F7+Tchad!F7</f>
        <v>3065005</v>
      </c>
      <c r="G7" s="40">
        <f t="shared" si="0"/>
        <v>62470462</v>
      </c>
      <c r="H7" s="41">
        <f t="shared" si="1"/>
        <v>456667076500</v>
      </c>
    </row>
    <row r="8" spans="1:10" ht="24.95" customHeight="1" x14ac:dyDescent="0.2">
      <c r="A8" s="11" t="s">
        <v>7</v>
      </c>
      <c r="B8" s="39">
        <f>Cameroun!B8+Centrafrique!B8+Congo!B8+Gabon!B8+'Guinée Equatoriale'!B8+Tchad!B8</f>
        <v>38920075</v>
      </c>
      <c r="C8" s="39">
        <f>Cameroun!C8+Centrafrique!C8+Congo!C8+Gabon!C8+'Guinée Equatoriale'!C8+Tchad!C8</f>
        <v>12953100</v>
      </c>
      <c r="D8" s="39">
        <f>Cameroun!D8+Centrafrique!D8+Congo!D8+Gabon!D8+'Guinée Equatoriale'!D8+Tchad!D8</f>
        <v>4537038</v>
      </c>
      <c r="E8" s="39">
        <f>Cameroun!E8+Centrafrique!E8+Congo!E8+Gabon!E8+'Guinée Equatoriale'!E8+Tchad!E8</f>
        <v>4334029</v>
      </c>
      <c r="F8" s="39">
        <f>Cameroun!F8+Centrafrique!F8+Congo!F8+Gabon!F8+'Guinée Equatoriale'!F8+Tchad!F8</f>
        <v>3356005</v>
      </c>
      <c r="G8" s="40">
        <f t="shared" si="0"/>
        <v>64100247</v>
      </c>
      <c r="H8" s="41">
        <f t="shared" si="1"/>
        <v>469052357500</v>
      </c>
    </row>
    <row r="9" spans="1:10" ht="24.95" customHeight="1" x14ac:dyDescent="0.2">
      <c r="A9" s="11" t="s">
        <v>19</v>
      </c>
      <c r="B9" s="39">
        <f>Cameroun!B9+Centrafrique!B9+Congo!B9+Gabon!B9+'Guinée Equatoriale'!B9+Tchad!B9</f>
        <v>39274960</v>
      </c>
      <c r="C9" s="39">
        <f>Cameroun!C9+Centrafrique!C9+Congo!C9+Gabon!C9+'Guinée Equatoriale'!C9+Tchad!C9</f>
        <v>13846643</v>
      </c>
      <c r="D9" s="39">
        <f>Cameroun!D9+Centrafrique!D9+Congo!D9+Gabon!D9+'Guinée Equatoriale'!D9+Tchad!D9</f>
        <v>4432098</v>
      </c>
      <c r="E9" s="39">
        <f>Cameroun!E9+Centrafrique!E9+Congo!E9+Gabon!E9+'Guinée Equatoriale'!E9+Tchad!E9</f>
        <v>5545060</v>
      </c>
      <c r="F9" s="39">
        <f>Cameroun!F9+Centrafrique!F9+Congo!F9+Gabon!F9+'Guinée Equatoriale'!F9+Tchad!F9</f>
        <v>3638008</v>
      </c>
      <c r="G9" s="40">
        <f t="shared" si="0"/>
        <v>66736769</v>
      </c>
      <c r="H9" s="41">
        <f t="shared" si="1"/>
        <v>478211075000</v>
      </c>
    </row>
    <row r="10" spans="1:10" ht="24.95" customHeight="1" x14ac:dyDescent="0.2">
      <c r="A10" s="11" t="s">
        <v>9</v>
      </c>
      <c r="B10" s="39">
        <f>Cameroun!B10+Centrafrique!B10+Congo!B10+Gabon!B10+'Guinée Equatoriale'!B10+Tchad!B10</f>
        <v>41353652</v>
      </c>
      <c r="C10" s="39">
        <f>Cameroun!C10+Centrafrique!C10+Congo!C10+Gabon!C10+'Guinée Equatoriale'!C10+Tchad!C10</f>
        <v>12424055</v>
      </c>
      <c r="D10" s="39">
        <f>Cameroun!D10+Centrafrique!D10+Congo!D10+Gabon!D10+'Guinée Equatoriale'!D10+Tchad!D10</f>
        <v>4276109</v>
      </c>
      <c r="E10" s="39">
        <f>Cameroun!E10+Centrafrique!E10+Congo!E10+Gabon!E10+'Guinée Equatoriale'!E10+Tchad!E10</f>
        <v>5573857</v>
      </c>
      <c r="F10" s="39">
        <f>Cameroun!F10+Centrafrique!F10+Congo!F10+Gabon!F10+'Guinée Equatoriale'!F10+Tchad!F10</f>
        <v>4287717</v>
      </c>
      <c r="G10" s="40">
        <f t="shared" si="0"/>
        <v>67915390</v>
      </c>
      <c r="H10" s="41">
        <f t="shared" si="1"/>
        <v>491926728500</v>
      </c>
    </row>
    <row r="11" spans="1:10" ht="24.95" customHeight="1" x14ac:dyDescent="0.2">
      <c r="A11" s="11" t="s">
        <v>10</v>
      </c>
      <c r="B11" s="39">
        <f>Cameroun!B11+Centrafrique!B11+Congo!B11+Gabon!B11+'Guinée Equatoriale'!B11+Tchad!B11</f>
        <v>33898872</v>
      </c>
      <c r="C11" s="39">
        <f>Cameroun!C11+Centrafrique!C11+Congo!C11+Gabon!C11+'Guinée Equatoriale'!C11+Tchad!C11</f>
        <v>9387384</v>
      </c>
      <c r="D11" s="39">
        <f>Cameroun!D11+Centrafrique!D11+Congo!D11+Gabon!D11+'Guinée Equatoriale'!D11+Tchad!D11</f>
        <v>3118000</v>
      </c>
      <c r="E11" s="39">
        <f>Cameroun!E11+Centrafrique!E11+Congo!E11+Gabon!E11+'Guinée Equatoriale'!E11+Tchad!E11</f>
        <v>3549528</v>
      </c>
      <c r="F11" s="39">
        <f>Cameroun!F11+Centrafrique!F11+Congo!F11+Gabon!F11+'Guinée Equatoriale'!F11+Tchad!F11</f>
        <v>2893004</v>
      </c>
      <c r="G11" s="40">
        <f t="shared" si="0"/>
        <v>52846788</v>
      </c>
      <c r="H11" s="41">
        <f t="shared" si="1"/>
        <v>397157670000</v>
      </c>
    </row>
    <row r="12" spans="1:10" ht="24.95" customHeight="1" x14ac:dyDescent="0.2">
      <c r="A12" s="11" t="s">
        <v>11</v>
      </c>
      <c r="B12" s="39">
        <f>Cameroun!B12+Centrafrique!B12+Congo!B12+Gabon!B12+'Guinée Equatoriale'!B12+Tchad!B12</f>
        <v>36115613</v>
      </c>
      <c r="C12" s="39">
        <f>Cameroun!C12+Centrafrique!C12+Congo!C12+Gabon!C12+'Guinée Equatoriale'!C12+Tchad!C12</f>
        <v>10897700</v>
      </c>
      <c r="D12" s="39">
        <f>Cameroun!D12+Centrafrique!D12+Congo!D12+Gabon!D12+'Guinée Equatoriale'!D12+Tchad!D12</f>
        <v>3568004</v>
      </c>
      <c r="E12" s="39">
        <f>Cameroun!E12+Centrafrique!E12+Congo!E12+Gabon!E12+'Guinée Equatoriale'!E12+Tchad!E12</f>
        <v>3608030</v>
      </c>
      <c r="F12" s="39">
        <f>Cameroun!F12+Centrafrique!F12+Congo!F12+Gabon!F12+'Guinée Equatoriale'!F12+Tchad!F12</f>
        <v>3072004</v>
      </c>
      <c r="G12" s="40">
        <f t="shared" si="0"/>
        <v>57261351</v>
      </c>
      <c r="H12" s="41">
        <f t="shared" si="1"/>
        <v>427924670000</v>
      </c>
    </row>
    <row r="13" spans="1:10" ht="24.95" customHeight="1" x14ac:dyDescent="0.2">
      <c r="A13" s="11" t="s">
        <v>12</v>
      </c>
      <c r="B13" s="39">
        <f>Cameroun!B13+Centrafrique!B13+Congo!B13+Gabon!B13+'Guinée Equatoriale'!B13+Tchad!B13</f>
        <v>39112272</v>
      </c>
      <c r="C13" s="39">
        <f>Cameroun!C13+Centrafrique!C13+Congo!C13+Gabon!C13+'Guinée Equatoriale'!C13+Tchad!C13</f>
        <v>11430166</v>
      </c>
      <c r="D13" s="39">
        <f>Cameroun!D13+Centrafrique!D13+Congo!D13+Gabon!D13+'Guinée Equatoriale'!D13+Tchad!D13</f>
        <v>4013008</v>
      </c>
      <c r="E13" s="39">
        <f>Cameroun!E13+Centrafrique!E13+Congo!E13+Gabon!E13+'Guinée Equatoriale'!E13+Tchad!E13</f>
        <v>4737773</v>
      </c>
      <c r="F13" s="39">
        <f>Cameroun!F13+Centrafrique!F13+Congo!F13+Gabon!F13+'Guinée Equatoriale'!F13+Tchad!F13</f>
        <v>3927014</v>
      </c>
      <c r="G13" s="40">
        <f t="shared" si="0"/>
        <v>63220233</v>
      </c>
      <c r="H13" s="41">
        <f t="shared" si="1"/>
        <v>463000846000</v>
      </c>
    </row>
    <row r="14" spans="1:10" ht="24.95" customHeight="1" x14ac:dyDescent="0.2">
      <c r="A14" s="11" t="s">
        <v>13</v>
      </c>
      <c r="B14" s="39">
        <f>Cameroun!B14+Centrafrique!B14+Congo!B14+Gabon!B14+'Guinée Equatoriale'!B14+Tchad!B14</f>
        <v>35021732</v>
      </c>
      <c r="C14" s="39">
        <f>Cameroun!C14+Centrafrique!C14+Congo!C14+Gabon!C14+'Guinée Equatoriale'!C14+Tchad!C14</f>
        <v>10130158</v>
      </c>
      <c r="D14" s="39">
        <f>Cameroun!D14+Centrafrique!D14+Congo!D14+Gabon!D14+'Guinée Equatoriale'!D14+Tchad!D14</f>
        <v>4002000</v>
      </c>
      <c r="E14" s="39">
        <f>Cameroun!E14+Centrafrique!E14+Congo!E14+Gabon!E14+'Guinée Equatoriale'!E14+Tchad!E14</f>
        <v>5440022</v>
      </c>
      <c r="F14" s="39">
        <f>Cameroun!F14+Centrafrique!F14+Congo!F14+Gabon!F14+'Guinée Equatoriale'!F14+Tchad!F14</f>
        <v>5041002</v>
      </c>
      <c r="G14" s="40">
        <f t="shared" si="0"/>
        <v>59634914</v>
      </c>
      <c r="H14" s="41">
        <f t="shared" si="1"/>
        <v>416832633000</v>
      </c>
    </row>
    <row r="15" spans="1:10" ht="24.95" customHeight="1" x14ac:dyDescent="0.2">
      <c r="A15" s="11" t="s">
        <v>14</v>
      </c>
      <c r="B15" s="39">
        <f>Cameroun!B15+Centrafrique!B15+Congo!B15+Gabon!B15+'Guinée Equatoriale'!B15+Tchad!B15</f>
        <v>35232568</v>
      </c>
      <c r="C15" s="39">
        <f>Cameroun!C15+Centrafrique!C15+Congo!C15+Gabon!C15+'Guinée Equatoriale'!C15+Tchad!C15</f>
        <v>10861866</v>
      </c>
      <c r="D15" s="39">
        <f>Cameroun!D15+Centrafrique!D15+Congo!D15+Gabon!D15+'Guinée Equatoriale'!D15+Tchad!D15</f>
        <v>4486157</v>
      </c>
      <c r="E15" s="39">
        <f>Cameroun!E15+Centrafrique!E15+Congo!E15+Gabon!E15+'Guinée Equatoriale'!E15+Tchad!E15</f>
        <v>5523016</v>
      </c>
      <c r="F15" s="39">
        <f>Cameroun!F15+Centrafrique!F15+Congo!F15+Gabon!F15+'Guinée Equatoriale'!F15+Tchad!F15</f>
        <v>5155002</v>
      </c>
      <c r="G15" s="40">
        <f t="shared" si="0"/>
        <v>61258609</v>
      </c>
      <c r="H15" s="41">
        <f t="shared" si="1"/>
        <v>423707841000</v>
      </c>
    </row>
    <row r="16" spans="1:10" ht="24.95" customHeight="1" thickBot="1" x14ac:dyDescent="0.25">
      <c r="A16" s="11" t="s">
        <v>15</v>
      </c>
      <c r="B16" s="39">
        <f>Cameroun!B16+Centrafrique!B16+Congo!B16+Gabon!B16+'Guinée Equatoriale'!B16+Tchad!B16</f>
        <v>29371837</v>
      </c>
      <c r="C16" s="39">
        <f>Cameroun!C16+Centrafrique!C16+Congo!C16+Gabon!C16+'Guinée Equatoriale'!C16+Tchad!C16</f>
        <v>9425960</v>
      </c>
      <c r="D16" s="39">
        <f>Cameroun!D16+Centrafrique!D16+Congo!D16+Gabon!D16+'Guinée Equatoriale'!D16+Tchad!D16</f>
        <v>3643697</v>
      </c>
      <c r="E16" s="39">
        <f>Cameroun!E16+Centrafrique!E16+Congo!E16+Gabon!E16+'Guinée Equatoriale'!E16+Tchad!E16</f>
        <v>4787034</v>
      </c>
      <c r="F16" s="39">
        <f>Cameroun!F16+Centrafrique!F16+Congo!F16+Gabon!F16+'Guinée Equatoriale'!F16+Tchad!F16</f>
        <v>4012006</v>
      </c>
      <c r="G16" s="40">
        <f t="shared" si="0"/>
        <v>51240534</v>
      </c>
      <c r="H16" s="41">
        <f t="shared" si="1"/>
        <v>354928601000</v>
      </c>
    </row>
    <row r="17" spans="1:8" ht="24.95" customHeight="1" thickBot="1" x14ac:dyDescent="0.25">
      <c r="A17" s="12" t="s">
        <v>16</v>
      </c>
      <c r="B17" s="28">
        <f>SUM(B5:B16)</f>
        <v>438048599</v>
      </c>
      <c r="C17" s="28">
        <f t="shared" ref="C17:H17" si="2">SUM(C5:C16)</f>
        <v>141653589</v>
      </c>
      <c r="D17" s="28">
        <f t="shared" si="2"/>
        <v>51250868</v>
      </c>
      <c r="E17" s="28">
        <f t="shared" si="2"/>
        <v>55152763</v>
      </c>
      <c r="F17" s="28">
        <f t="shared" si="2"/>
        <v>44767779</v>
      </c>
      <c r="G17" s="28">
        <f t="shared" si="2"/>
        <v>730873598</v>
      </c>
      <c r="H17" s="28">
        <f t="shared" si="2"/>
        <v>5268792323500</v>
      </c>
    </row>
    <row r="18" spans="1:8" ht="20.100000000000001" customHeight="1" thickTop="1" x14ac:dyDescent="0.2"/>
    <row r="35" spans="1:10" ht="20.100000000000001" customHeight="1" x14ac:dyDescent="0.2">
      <c r="A35" s="1"/>
      <c r="B35" s="1"/>
      <c r="C35" s="1"/>
      <c r="D35" s="4" t="s">
        <v>34</v>
      </c>
      <c r="E35" s="4"/>
      <c r="F35" s="4"/>
      <c r="G35" s="1"/>
      <c r="H35" s="1"/>
      <c r="I35" s="1"/>
      <c r="J35" s="1"/>
    </row>
    <row r="36" spans="1:10" ht="20.100000000000001" customHeight="1" thickBot="1" x14ac:dyDescent="0.25">
      <c r="A36" s="4" t="s">
        <v>22</v>
      </c>
      <c r="B36" s="4"/>
      <c r="C36" s="4"/>
      <c r="D36" s="4"/>
      <c r="E36" s="5" t="s">
        <v>0</v>
      </c>
      <c r="F36" s="4"/>
      <c r="G36" s="3"/>
      <c r="H36" s="18" t="s">
        <v>29</v>
      </c>
      <c r="I36" s="3"/>
      <c r="J36" s="6"/>
    </row>
    <row r="37" spans="1:10" ht="24.95" customHeight="1" thickTop="1" thickBot="1" x14ac:dyDescent="0.25">
      <c r="A37" s="22" t="s">
        <v>1</v>
      </c>
      <c r="B37" s="23">
        <v>10000</v>
      </c>
      <c r="C37" s="23">
        <v>5000</v>
      </c>
      <c r="D37" s="23">
        <v>2000</v>
      </c>
      <c r="E37" s="23">
        <v>1000</v>
      </c>
      <c r="F37" s="24">
        <v>500</v>
      </c>
      <c r="G37" s="24" t="s">
        <v>2</v>
      </c>
      <c r="H37" s="25" t="s">
        <v>3</v>
      </c>
    </row>
    <row r="38" spans="1:10" ht="24.95" customHeight="1" x14ac:dyDescent="0.2">
      <c r="A38" s="11" t="s">
        <v>4</v>
      </c>
      <c r="B38" s="39">
        <f>Cameroun!B22+Centrafrique!B22+Congo!B22+Gabon!B22+'Guinée Equatoriale'!B22+Tchad!B22</f>
        <v>24944711</v>
      </c>
      <c r="C38" s="39">
        <f>Cameroun!C22+Centrafrique!C22+Congo!C22+Gabon!C22+'Guinée Equatoriale'!C22+Tchad!C22</f>
        <v>8422120</v>
      </c>
      <c r="D38" s="39">
        <f>Cameroun!D22+Centrafrique!D22+Congo!D22+Gabon!D22+'Guinée Equatoriale'!D22+Tchad!D22</f>
        <v>2168990</v>
      </c>
      <c r="E38" s="39">
        <f>Cameroun!E22+Centrafrique!E22+Congo!E22+Gabon!E22+'Guinée Equatoriale'!E22+Tchad!E22</f>
        <v>2517773</v>
      </c>
      <c r="F38" s="39">
        <f>Cameroun!F22+Centrafrique!F22+Congo!F22+Gabon!F22+'Guinée Equatoriale'!F22+Tchad!F22</f>
        <v>4819554</v>
      </c>
      <c r="G38" s="40">
        <f>SUM(B38:F38)</f>
        <v>42873148</v>
      </c>
      <c r="H38" s="41">
        <f>+B38*10000+C38*5000+D38*2000+E38*1000+F38*500</f>
        <v>300823240000</v>
      </c>
    </row>
    <row r="39" spans="1:10" ht="24.95" customHeight="1" x14ac:dyDescent="0.2">
      <c r="A39" s="11" t="s">
        <v>5</v>
      </c>
      <c r="B39" s="39">
        <f>Cameroun!B23+Centrafrique!B23+Congo!B23+Gabon!B23+'Guinée Equatoriale'!B23+Tchad!B23</f>
        <v>32836141</v>
      </c>
      <c r="C39" s="39">
        <f>Cameroun!C23+Centrafrique!C23+Congo!C23+Gabon!C23+'Guinée Equatoriale'!C23+Tchad!C23</f>
        <v>11168705</v>
      </c>
      <c r="D39" s="39">
        <f>Cameroun!D23+Centrafrique!D23+Congo!D23+Gabon!D23+'Guinée Equatoriale'!D23+Tchad!D23</f>
        <v>3222312</v>
      </c>
      <c r="E39" s="39">
        <f>Cameroun!E23+Centrafrique!E23+Congo!E23+Gabon!E23+'Guinée Equatoriale'!E23+Tchad!E23</f>
        <v>5554072</v>
      </c>
      <c r="F39" s="39">
        <f>Cameroun!F23+Centrafrique!F23+Congo!F23+Gabon!F23+'Guinée Equatoriale'!F23+Tchad!F23</f>
        <v>5922613</v>
      </c>
      <c r="G39" s="40">
        <f t="shared" ref="G39:G49" si="3">SUM(B39:F39)</f>
        <v>58703843</v>
      </c>
      <c r="H39" s="41">
        <f t="shared" ref="H39:H49" si="4">+B39*10000+C39*5000+D39*2000+E39*1000+F39*500</f>
        <v>399164937500</v>
      </c>
    </row>
    <row r="40" spans="1:10" ht="24.95" customHeight="1" x14ac:dyDescent="0.2">
      <c r="A40" s="11" t="s">
        <v>6</v>
      </c>
      <c r="B40" s="39">
        <f>Cameroun!B24+Centrafrique!B24+Congo!B24+Gabon!B24+'Guinée Equatoriale'!B24+Tchad!B24</f>
        <v>41336148</v>
      </c>
      <c r="C40" s="39">
        <f>Cameroun!C24+Centrafrique!C24+Congo!C24+Gabon!C24+'Guinée Equatoriale'!C24+Tchad!C24</f>
        <v>12800343</v>
      </c>
      <c r="D40" s="39">
        <f>Cameroun!D24+Centrafrique!D24+Congo!D24+Gabon!D24+'Guinée Equatoriale'!D24+Tchad!D24</f>
        <v>2620255</v>
      </c>
      <c r="E40" s="39">
        <f>Cameroun!E24+Centrafrique!E24+Congo!E24+Gabon!E24+'Guinée Equatoriale'!E24+Tchad!E24</f>
        <v>5922935</v>
      </c>
      <c r="F40" s="39">
        <f>Cameroun!F24+Centrafrique!F24+Congo!F24+Gabon!F24+'Guinée Equatoriale'!F24+Tchad!F24</f>
        <v>8500879</v>
      </c>
      <c r="G40" s="40">
        <f t="shared" si="3"/>
        <v>71180560</v>
      </c>
      <c r="H40" s="41">
        <f t="shared" si="4"/>
        <v>492777079500</v>
      </c>
    </row>
    <row r="41" spans="1:10" ht="24.95" customHeight="1" x14ac:dyDescent="0.2">
      <c r="A41" s="11" t="s">
        <v>7</v>
      </c>
      <c r="B41" s="39">
        <f>Cameroun!B25+Centrafrique!B25+Congo!B25+Gabon!B25+'Guinée Equatoriale'!B25+Tchad!B25</f>
        <v>36156349</v>
      </c>
      <c r="C41" s="39">
        <f>Cameroun!C25+Centrafrique!C25+Congo!C25+Gabon!C25+'Guinée Equatoriale'!C25+Tchad!C25</f>
        <v>12197080</v>
      </c>
      <c r="D41" s="39">
        <f>Cameroun!D25+Centrafrique!D25+Congo!D25+Gabon!D25+'Guinée Equatoriale'!D25+Tchad!D25</f>
        <v>3025100</v>
      </c>
      <c r="E41" s="39">
        <f>Cameroun!E25+Centrafrique!E25+Congo!E25+Gabon!E25+'Guinée Equatoriale'!E25+Tchad!E25</f>
        <v>7155107</v>
      </c>
      <c r="F41" s="39">
        <f>Cameroun!F25+Centrafrique!F25+Congo!F25+Gabon!F25+'Guinée Equatoriale'!F25+Tchad!F25</f>
        <v>6451680</v>
      </c>
      <c r="G41" s="40">
        <f t="shared" si="3"/>
        <v>64985316</v>
      </c>
      <c r="H41" s="41">
        <f t="shared" si="4"/>
        <v>438980037000</v>
      </c>
    </row>
    <row r="42" spans="1:10" ht="24.95" customHeight="1" x14ac:dyDescent="0.2">
      <c r="A42" s="11" t="s">
        <v>19</v>
      </c>
      <c r="B42" s="39">
        <f>Cameroun!B26+Centrafrique!B26+Congo!B26+Gabon!B26+'Guinée Equatoriale'!B26+Tchad!B26</f>
        <v>37014204</v>
      </c>
      <c r="C42" s="39">
        <f>Cameroun!C26+Centrafrique!C26+Congo!C26+Gabon!C26+'Guinée Equatoriale'!C26+Tchad!C26</f>
        <v>11034901</v>
      </c>
      <c r="D42" s="39">
        <f>Cameroun!D26+Centrafrique!D26+Congo!D26+Gabon!D26+'Guinée Equatoriale'!D26+Tchad!D26</f>
        <v>3001369</v>
      </c>
      <c r="E42" s="39">
        <f>Cameroun!E26+Centrafrique!E26+Congo!E26+Gabon!E26+'Guinée Equatoriale'!E26+Tchad!E26</f>
        <v>5415238</v>
      </c>
      <c r="F42" s="39">
        <f>Cameroun!F26+Centrafrique!F26+Congo!F26+Gabon!F26+'Guinée Equatoriale'!F26+Tchad!F26</f>
        <v>4648244</v>
      </c>
      <c r="G42" s="40">
        <f t="shared" si="3"/>
        <v>61113956</v>
      </c>
      <c r="H42" s="41">
        <f t="shared" si="4"/>
        <v>439058643000</v>
      </c>
    </row>
    <row r="43" spans="1:10" ht="24.95" customHeight="1" x14ac:dyDescent="0.2">
      <c r="A43" s="11" t="s">
        <v>9</v>
      </c>
      <c r="B43" s="39">
        <f>Cameroun!B27+Centrafrique!B27+Congo!B27+Gabon!B27+'Guinée Equatoriale'!B27+Tchad!B27</f>
        <v>37944559</v>
      </c>
      <c r="C43" s="39">
        <f>Cameroun!C27+Centrafrique!C27+Congo!C27+Gabon!C27+'Guinée Equatoriale'!C27+Tchad!C27</f>
        <v>9749280</v>
      </c>
      <c r="D43" s="39">
        <f>Cameroun!D27+Centrafrique!D27+Congo!D27+Gabon!D27+'Guinée Equatoriale'!D27+Tchad!D27</f>
        <v>3336702</v>
      </c>
      <c r="E43" s="39">
        <f>Cameroun!E27+Centrafrique!E27+Congo!E27+Gabon!E27+'Guinée Equatoriale'!E27+Tchad!E27</f>
        <v>5135142</v>
      </c>
      <c r="F43" s="39">
        <f>Cameroun!F27+Centrafrique!F27+Congo!F27+Gabon!F27+'Guinée Equatoriale'!F27+Tchad!F27</f>
        <v>5434797</v>
      </c>
      <c r="G43" s="40">
        <f t="shared" si="3"/>
        <v>61600480</v>
      </c>
      <c r="H43" s="41">
        <f t="shared" si="4"/>
        <v>442717934500</v>
      </c>
    </row>
    <row r="44" spans="1:10" ht="24.95" customHeight="1" x14ac:dyDescent="0.2">
      <c r="A44" s="11" t="s">
        <v>10</v>
      </c>
      <c r="B44" s="39">
        <f>Cameroun!B28+Centrafrique!B28+Congo!B28+Gabon!B28+'Guinée Equatoriale'!B28+Tchad!B28</f>
        <v>34425047</v>
      </c>
      <c r="C44" s="39">
        <f>Cameroun!C28+Centrafrique!C28+Congo!C28+Gabon!C28+'Guinée Equatoriale'!C28+Tchad!C28</f>
        <v>9458900</v>
      </c>
      <c r="D44" s="39">
        <f>Cameroun!D28+Centrafrique!D28+Congo!D28+Gabon!D28+'Guinée Equatoriale'!D28+Tchad!D28</f>
        <v>3407150</v>
      </c>
      <c r="E44" s="39">
        <f>Cameroun!E28+Centrafrique!E28+Congo!E28+Gabon!E28+'Guinée Equatoriale'!E28+Tchad!E28</f>
        <v>5407407</v>
      </c>
      <c r="F44" s="39">
        <f>Cameroun!F28+Centrafrique!F28+Congo!F28+Gabon!F28+'Guinée Equatoriale'!F28+Tchad!F28</f>
        <v>5511592</v>
      </c>
      <c r="G44" s="40">
        <f t="shared" si="3"/>
        <v>58210096</v>
      </c>
      <c r="H44" s="41">
        <f t="shared" si="4"/>
        <v>406522473000</v>
      </c>
    </row>
    <row r="45" spans="1:10" ht="24.95" customHeight="1" x14ac:dyDescent="0.2">
      <c r="A45" s="11" t="s">
        <v>11</v>
      </c>
      <c r="B45" s="39">
        <f>Cameroun!B29+Centrafrique!B29+Congo!B29+Gabon!B29+'Guinée Equatoriale'!B29+Tchad!B29</f>
        <v>39330113</v>
      </c>
      <c r="C45" s="39">
        <f>Cameroun!C29+Centrafrique!C29+Congo!C29+Gabon!C29+'Guinée Equatoriale'!C29+Tchad!C29</f>
        <v>10421985</v>
      </c>
      <c r="D45" s="39">
        <f>Cameroun!D29+Centrafrique!D29+Congo!D29+Gabon!D29+'Guinée Equatoriale'!D29+Tchad!D29</f>
        <v>3502950</v>
      </c>
      <c r="E45" s="39">
        <f>Cameroun!E29+Centrafrique!E29+Congo!E29+Gabon!E29+'Guinée Equatoriale'!E29+Tchad!E29</f>
        <v>4904685</v>
      </c>
      <c r="F45" s="39">
        <f>Cameroun!F29+Centrafrique!F29+Congo!F29+Gabon!F29+'Guinée Equatoriale'!F29+Tchad!F29</f>
        <v>4904696</v>
      </c>
      <c r="G45" s="40">
        <f t="shared" si="3"/>
        <v>63064429</v>
      </c>
      <c r="H45" s="41">
        <f t="shared" si="4"/>
        <v>459773988000</v>
      </c>
    </row>
    <row r="46" spans="1:10" ht="24.95" customHeight="1" x14ac:dyDescent="0.2">
      <c r="A46" s="11" t="s">
        <v>12</v>
      </c>
      <c r="B46" s="39">
        <f>Cameroun!B30+Centrafrique!B30+Congo!B30+Gabon!B30+'Guinée Equatoriale'!B30+Tchad!B30</f>
        <v>32572999</v>
      </c>
      <c r="C46" s="39">
        <f>Cameroun!C30+Centrafrique!C30+Congo!C30+Gabon!C30+'Guinée Equatoriale'!C30+Tchad!C30</f>
        <v>9528370</v>
      </c>
      <c r="D46" s="39">
        <f>Cameroun!D30+Centrafrique!D30+Congo!D30+Gabon!D30+'Guinée Equatoriale'!D30+Tchad!D30</f>
        <v>3306150</v>
      </c>
      <c r="E46" s="39">
        <f>Cameroun!E30+Centrafrique!E30+Congo!E30+Gabon!E30+'Guinée Equatoriale'!E30+Tchad!E30</f>
        <v>5015862</v>
      </c>
      <c r="F46" s="39">
        <f>Cameroun!F30+Centrafrique!F30+Congo!F30+Gabon!F30+'Guinée Equatoriale'!F30+Tchad!F30</f>
        <v>3792610</v>
      </c>
      <c r="G46" s="40">
        <f t="shared" si="3"/>
        <v>54215991</v>
      </c>
      <c r="H46" s="41">
        <f t="shared" si="4"/>
        <v>386896307000</v>
      </c>
    </row>
    <row r="47" spans="1:10" ht="24.95" customHeight="1" x14ac:dyDescent="0.2">
      <c r="A47" s="11" t="s">
        <v>13</v>
      </c>
      <c r="B47" s="39">
        <f>Cameroun!B31+Centrafrique!B31+Congo!B31+Gabon!B31+'Guinée Equatoriale'!B31+Tchad!B31</f>
        <v>30713165</v>
      </c>
      <c r="C47" s="39">
        <f>Cameroun!C31+Centrafrique!C31+Congo!C31+Gabon!C31+'Guinée Equatoriale'!C31+Tchad!C31</f>
        <v>10383350</v>
      </c>
      <c r="D47" s="39">
        <f>Cameroun!D31+Centrafrique!D31+Congo!D31+Gabon!D31+'Guinée Equatoriale'!D31+Tchad!D31</f>
        <v>4600550</v>
      </c>
      <c r="E47" s="39">
        <f>Cameroun!E31+Centrafrique!E31+Congo!E31+Gabon!E31+'Guinée Equatoriale'!E31+Tchad!E31</f>
        <v>4968883</v>
      </c>
      <c r="F47" s="39">
        <f>Cameroun!F31+Centrafrique!F31+Congo!F31+Gabon!F31+'Guinée Equatoriale'!F31+Tchad!F31</f>
        <v>4765347</v>
      </c>
      <c r="G47" s="40">
        <f t="shared" si="3"/>
        <v>55431295</v>
      </c>
      <c r="H47" s="41">
        <f t="shared" si="4"/>
        <v>375601056500</v>
      </c>
    </row>
    <row r="48" spans="1:10" ht="24.95" customHeight="1" x14ac:dyDescent="0.2">
      <c r="A48" s="11" t="s">
        <v>14</v>
      </c>
      <c r="B48" s="39">
        <f>Cameroun!B32+Centrafrique!B32+Congo!B32+Gabon!B32+'Guinée Equatoriale'!B32+Tchad!B32</f>
        <v>34834207</v>
      </c>
      <c r="C48" s="39">
        <f>Cameroun!C32+Centrafrique!C32+Congo!C32+Gabon!C32+'Guinée Equatoriale'!C32+Tchad!C32</f>
        <v>10882030</v>
      </c>
      <c r="D48" s="39">
        <f>Cameroun!D32+Centrafrique!D32+Congo!D32+Gabon!D32+'Guinée Equatoriale'!D32+Tchad!D32</f>
        <v>6490730</v>
      </c>
      <c r="E48" s="39">
        <f>Cameroun!E32+Centrafrique!E32+Congo!E32+Gabon!E32+'Guinée Equatoriale'!E32+Tchad!E32</f>
        <v>5790366</v>
      </c>
      <c r="F48" s="39">
        <f>Cameroun!F32+Centrafrique!F32+Congo!F32+Gabon!F32+'Guinée Equatoriale'!F32+Tchad!F32</f>
        <v>5270837</v>
      </c>
      <c r="G48" s="40">
        <f t="shared" si="3"/>
        <v>63268170</v>
      </c>
      <c r="H48" s="41">
        <f t="shared" si="4"/>
        <v>424159464500</v>
      </c>
    </row>
    <row r="49" spans="1:10" ht="24.95" customHeight="1" thickBot="1" x14ac:dyDescent="0.25">
      <c r="A49" s="11" t="s">
        <v>15</v>
      </c>
      <c r="B49" s="39">
        <f>Cameroun!B33+Centrafrique!B33+Congo!B33+Gabon!B33+'Guinée Equatoriale'!B33+Tchad!B33</f>
        <v>47556728</v>
      </c>
      <c r="C49" s="39">
        <f>Cameroun!C33+Centrafrique!C33+Congo!C33+Gabon!C33+'Guinée Equatoriale'!C33+Tchad!C33</f>
        <v>17645600</v>
      </c>
      <c r="D49" s="39">
        <f>Cameroun!D33+Centrafrique!D33+Congo!D33+Gabon!D33+'Guinée Equatoriale'!D33+Tchad!D33</f>
        <v>9200750</v>
      </c>
      <c r="E49" s="39">
        <f>Cameroun!E33+Centrafrique!E33+Congo!E33+Gabon!E33+'Guinée Equatoriale'!E33+Tchad!E33</f>
        <v>11459404</v>
      </c>
      <c r="F49" s="39">
        <f>Cameroun!F33+Centrafrique!F33+Congo!F33+Gabon!F33+'Guinée Equatoriale'!F33+Tchad!F33</f>
        <v>7520641</v>
      </c>
      <c r="G49" s="40">
        <f t="shared" si="3"/>
        <v>93383123</v>
      </c>
      <c r="H49" s="41">
        <f t="shared" si="4"/>
        <v>597416504500</v>
      </c>
    </row>
    <row r="50" spans="1:10" ht="24.95" customHeight="1" thickBot="1" x14ac:dyDescent="0.25">
      <c r="A50" s="12" t="s">
        <v>16</v>
      </c>
      <c r="B50" s="28">
        <f t="shared" ref="B50:H50" si="5">SUM(B38:B49)</f>
        <v>429664371</v>
      </c>
      <c r="C50" s="28">
        <f t="shared" si="5"/>
        <v>133692664</v>
      </c>
      <c r="D50" s="28">
        <f t="shared" si="5"/>
        <v>47883008</v>
      </c>
      <c r="E50" s="28">
        <f t="shared" si="5"/>
        <v>69246874</v>
      </c>
      <c r="F50" s="28">
        <f t="shared" si="5"/>
        <v>67543490</v>
      </c>
      <c r="G50" s="28">
        <f t="shared" si="5"/>
        <v>748030407</v>
      </c>
      <c r="H50" s="28">
        <f t="shared" si="5"/>
        <v>5163891665000</v>
      </c>
    </row>
    <row r="51" spans="1:10" ht="20.100000000000001" customHeight="1" thickTop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20.10000000000000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20.10000000000000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20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20.10000000000000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20.10000000000000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20.10000000000000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20.10000000000000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20.10000000000000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20.10000000000000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20.10000000000000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20.10000000000000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20.10000000000000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0.10000000000000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1" ht="20.10000000000000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1" ht="20.10000000000000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1" ht="20.10000000000000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1" ht="20.10000000000000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70" spans="1:11" ht="20.100000000000001" customHeight="1" x14ac:dyDescent="0.2">
      <c r="A70" s="1"/>
      <c r="B70" s="1"/>
      <c r="C70" s="1"/>
      <c r="D70" s="4" t="s">
        <v>33</v>
      </c>
      <c r="E70" s="4"/>
      <c r="F70" s="4"/>
      <c r="G70" s="1"/>
      <c r="H70" s="1"/>
      <c r="I70" s="1"/>
      <c r="J70" s="1"/>
      <c r="K70" s="1"/>
    </row>
    <row r="71" spans="1:11" ht="20.100000000000001" customHeight="1" thickBot="1" x14ac:dyDescent="0.25">
      <c r="A71" s="4" t="s">
        <v>22</v>
      </c>
      <c r="B71" s="4"/>
      <c r="C71" s="4"/>
      <c r="D71" s="4"/>
      <c r="E71" s="5" t="s">
        <v>28</v>
      </c>
      <c r="F71" s="4"/>
      <c r="G71" s="4"/>
      <c r="H71" s="4"/>
      <c r="I71" s="4"/>
      <c r="J71" s="3"/>
      <c r="K71" s="18" t="s">
        <v>29</v>
      </c>
    </row>
    <row r="72" spans="1:11" ht="20.100000000000001" customHeight="1" thickTop="1" thickBot="1" x14ac:dyDescent="0.25">
      <c r="A72" s="7" t="s">
        <v>1</v>
      </c>
      <c r="B72" s="8">
        <v>500</v>
      </c>
      <c r="C72" s="8">
        <v>100</v>
      </c>
      <c r="D72" s="8">
        <v>50</v>
      </c>
      <c r="E72" s="8">
        <v>25</v>
      </c>
      <c r="F72" s="9">
        <v>10</v>
      </c>
      <c r="G72" s="9">
        <v>5</v>
      </c>
      <c r="H72" s="9">
        <v>2</v>
      </c>
      <c r="I72" s="9">
        <v>1</v>
      </c>
      <c r="J72" s="9" t="s">
        <v>2</v>
      </c>
      <c r="K72" s="10" t="s">
        <v>3</v>
      </c>
    </row>
    <row r="73" spans="1:11" ht="20.100000000000001" customHeight="1" x14ac:dyDescent="0.2">
      <c r="A73" s="11" t="s">
        <v>4</v>
      </c>
      <c r="B73" s="39">
        <f>Cameroun!B40+Centrafrique!B40+Congo!B40+Gabon!B40+'Guinée Equatoriale'!B40+Tchad!B40</f>
        <v>0</v>
      </c>
      <c r="C73" s="39">
        <f>Cameroun!C40+Centrafrique!C40+Congo!C40+Gabon!C40+'Guinée Equatoriale'!C40+Tchad!C40</f>
        <v>12</v>
      </c>
      <c r="D73" s="39">
        <f>Cameroun!D40+Centrafrique!D40+Congo!D40+Gabon!D40+'Guinée Equatoriale'!D40+Tchad!D40</f>
        <v>1</v>
      </c>
      <c r="E73" s="39">
        <f>Cameroun!E40+Centrafrique!E40+Congo!E40+Gabon!E40+'Guinée Equatoriale'!E40+Tchad!E40</f>
        <v>0</v>
      </c>
      <c r="F73" s="39">
        <f>Cameroun!F40+Centrafrique!F40+Congo!F40+Gabon!F40+'Guinée Equatoriale'!F40+Tchad!F40</f>
        <v>28</v>
      </c>
      <c r="G73" s="39">
        <f>Cameroun!G40+Centrafrique!G40+Congo!G40+Gabon!G40+'Guinée Equatoriale'!G40+Tchad!G40</f>
        <v>58</v>
      </c>
      <c r="H73" s="39">
        <f>Cameroun!H40+Centrafrique!H40+Congo!H40+Gabon!H40+'Guinée Equatoriale'!H40+Tchad!H40</f>
        <v>0</v>
      </c>
      <c r="I73" s="39">
        <f>Cameroun!I40+Centrafrique!I40+Congo!I40+Gabon!I40+'Guinée Equatoriale'!I40+Tchad!I40</f>
        <v>30</v>
      </c>
      <c r="J73" s="42">
        <f>SUM(B73:I73)</f>
        <v>129</v>
      </c>
      <c r="K73" s="43">
        <f>B73*500+C73*100+D73*50+E73*25+F73*10+G73*5+H73*2+I73*1</f>
        <v>1850</v>
      </c>
    </row>
    <row r="74" spans="1:11" ht="20.100000000000001" customHeight="1" x14ac:dyDescent="0.2">
      <c r="A74" s="11" t="s">
        <v>5</v>
      </c>
      <c r="B74" s="39">
        <f>Cameroun!B41+Centrafrique!B41+Congo!B41+Gabon!B41+'Guinée Equatoriale'!B41+Tchad!B41</f>
        <v>0</v>
      </c>
      <c r="C74" s="39">
        <f>Cameroun!C41+Centrafrique!C41+Congo!C41+Gabon!C41+'Guinée Equatoriale'!C41+Tchad!C41</f>
        <v>17</v>
      </c>
      <c r="D74" s="39">
        <f>Cameroun!D41+Centrafrique!D41+Congo!D41+Gabon!D41+'Guinée Equatoriale'!D41+Tchad!D41</f>
        <v>0</v>
      </c>
      <c r="E74" s="39">
        <f>Cameroun!E41+Centrafrique!E41+Congo!E41+Gabon!E41+'Guinée Equatoriale'!E41+Tchad!E41</f>
        <v>1</v>
      </c>
      <c r="F74" s="39">
        <f>Cameroun!F41+Centrafrique!F41+Congo!F41+Gabon!F41+'Guinée Equatoriale'!F41+Tchad!F41</f>
        <v>39</v>
      </c>
      <c r="G74" s="39">
        <f>Cameroun!G41+Centrafrique!G41+Congo!G41+Gabon!G41+'Guinée Equatoriale'!G41+Tchad!G41</f>
        <v>2</v>
      </c>
      <c r="H74" s="39">
        <f>Cameroun!H41+Centrafrique!H41+Congo!H41+Gabon!H41+'Guinée Equatoriale'!H41+Tchad!H41</f>
        <v>4</v>
      </c>
      <c r="I74" s="39">
        <f>Cameroun!I41+Centrafrique!I41+Congo!I41+Gabon!I41+'Guinée Equatoriale'!I41+Tchad!I41</f>
        <v>26</v>
      </c>
      <c r="J74" s="42">
        <f t="shared" ref="J74:J84" si="6">SUM(B74:I74)</f>
        <v>89</v>
      </c>
      <c r="K74" s="43">
        <f t="shared" ref="K74:K84" si="7">B74*500+C74*100+D74*50+E74*25+F74*10+G74*5+H74*2+I74*1</f>
        <v>2159</v>
      </c>
    </row>
    <row r="75" spans="1:11" ht="20.100000000000001" customHeight="1" x14ac:dyDescent="0.2">
      <c r="A75" s="11" t="s">
        <v>6</v>
      </c>
      <c r="B75" s="39">
        <f>Cameroun!B42+Centrafrique!B42+Congo!B42+Gabon!B42+'Guinée Equatoriale'!B42+Tchad!B42</f>
        <v>0</v>
      </c>
      <c r="C75" s="39">
        <f>Cameroun!C42+Centrafrique!C42+Congo!C42+Gabon!C42+'Guinée Equatoriale'!C42+Tchad!C42</f>
        <v>23</v>
      </c>
      <c r="D75" s="39">
        <f>Cameroun!D42+Centrafrique!D42+Congo!D42+Gabon!D42+'Guinée Equatoriale'!D42+Tchad!D42</f>
        <v>0</v>
      </c>
      <c r="E75" s="39">
        <f>Cameroun!E42+Centrafrique!E42+Congo!E42+Gabon!E42+'Guinée Equatoriale'!E42+Tchad!E42</f>
        <v>5</v>
      </c>
      <c r="F75" s="39">
        <f>Cameroun!F42+Centrafrique!F42+Congo!F42+Gabon!F42+'Guinée Equatoriale'!F42+Tchad!F42</f>
        <v>51</v>
      </c>
      <c r="G75" s="39">
        <f>Cameroun!G42+Centrafrique!G42+Congo!G42+Gabon!G42+'Guinée Equatoriale'!G42+Tchad!G42</f>
        <v>1</v>
      </c>
      <c r="H75" s="39">
        <f>Cameroun!H42+Centrafrique!H42+Congo!H42+Gabon!H42+'Guinée Equatoriale'!H42+Tchad!H42</f>
        <v>5</v>
      </c>
      <c r="I75" s="39">
        <f>Cameroun!I42+Centrafrique!I42+Congo!I42+Gabon!I42+'Guinée Equatoriale'!I42+Tchad!I42</f>
        <v>37</v>
      </c>
      <c r="J75" s="42">
        <f t="shared" si="6"/>
        <v>122</v>
      </c>
      <c r="K75" s="43">
        <f t="shared" si="7"/>
        <v>2987</v>
      </c>
    </row>
    <row r="76" spans="1:11" ht="20.100000000000001" customHeight="1" x14ac:dyDescent="0.2">
      <c r="A76" s="11" t="s">
        <v>7</v>
      </c>
      <c r="B76" s="39">
        <f>Cameroun!B43+Centrafrique!B43+Congo!B43+Gabon!B43+'Guinée Equatoriale'!B43+Tchad!B43</f>
        <v>0</v>
      </c>
      <c r="C76" s="39">
        <f>Cameroun!C43+Centrafrique!C43+Congo!C43+Gabon!C43+'Guinée Equatoriale'!C43+Tchad!C43</f>
        <v>10</v>
      </c>
      <c r="D76" s="39">
        <f>Cameroun!D43+Centrafrique!D43+Congo!D43+Gabon!D43+'Guinée Equatoriale'!D43+Tchad!D43</f>
        <v>0</v>
      </c>
      <c r="E76" s="39">
        <f>Cameroun!E43+Centrafrique!E43+Congo!E43+Gabon!E43+'Guinée Equatoriale'!E43+Tchad!E43</f>
        <v>0</v>
      </c>
      <c r="F76" s="39">
        <f>Cameroun!F43+Centrafrique!F43+Congo!F43+Gabon!F43+'Guinée Equatoriale'!F43+Tchad!F43</f>
        <v>47</v>
      </c>
      <c r="G76" s="39">
        <f>Cameroun!G43+Centrafrique!G43+Congo!G43+Gabon!G43+'Guinée Equatoriale'!G43+Tchad!G43</f>
        <v>6</v>
      </c>
      <c r="H76" s="39">
        <f>Cameroun!H43+Centrafrique!H43+Congo!H43+Gabon!H43+'Guinée Equatoriale'!H43+Tchad!H43</f>
        <v>3</v>
      </c>
      <c r="I76" s="39">
        <f>Cameroun!I43+Centrafrique!I43+Congo!I43+Gabon!I43+'Guinée Equatoriale'!I43+Tchad!I43</f>
        <v>19</v>
      </c>
      <c r="J76" s="42">
        <f t="shared" si="6"/>
        <v>85</v>
      </c>
      <c r="K76" s="43">
        <f t="shared" si="7"/>
        <v>1525</v>
      </c>
    </row>
    <row r="77" spans="1:11" ht="20.100000000000001" customHeight="1" x14ac:dyDescent="0.2">
      <c r="A77" s="11" t="s">
        <v>8</v>
      </c>
      <c r="B77" s="39">
        <f>Cameroun!B44+Centrafrique!B44+Congo!B44+Gabon!B44+'Guinée Equatoriale'!B44+Tchad!B44</f>
        <v>0</v>
      </c>
      <c r="C77" s="39">
        <f>Cameroun!C44+Centrafrique!C44+Congo!C44+Gabon!C44+'Guinée Equatoriale'!C44+Tchad!C44</f>
        <v>12</v>
      </c>
      <c r="D77" s="39">
        <f>Cameroun!D44+Centrafrique!D44+Congo!D44+Gabon!D44+'Guinée Equatoriale'!D44+Tchad!D44</f>
        <v>18</v>
      </c>
      <c r="E77" s="39">
        <f>Cameroun!E44+Centrafrique!E44+Congo!E44+Gabon!E44+'Guinée Equatoriale'!E44+Tchad!E44</f>
        <v>2</v>
      </c>
      <c r="F77" s="39">
        <f>Cameroun!F44+Centrafrique!F44+Congo!F44+Gabon!F44+'Guinée Equatoriale'!F44+Tchad!F44</f>
        <v>26</v>
      </c>
      <c r="G77" s="39">
        <f>Cameroun!G44+Centrafrique!G44+Congo!G44+Gabon!G44+'Guinée Equatoriale'!G44+Tchad!G44</f>
        <v>0</v>
      </c>
      <c r="H77" s="39">
        <f>Cameroun!H44+Centrafrique!H44+Congo!H44+Gabon!H44+'Guinée Equatoriale'!H44+Tchad!H44</f>
        <v>10</v>
      </c>
      <c r="I77" s="39">
        <f>Cameroun!I44+Centrafrique!I44+Congo!I44+Gabon!I44+'Guinée Equatoriale'!I44+Tchad!I44</f>
        <v>22</v>
      </c>
      <c r="J77" s="42">
        <f t="shared" si="6"/>
        <v>90</v>
      </c>
      <c r="K77" s="43">
        <f t="shared" si="7"/>
        <v>2452</v>
      </c>
    </row>
    <row r="78" spans="1:11" ht="20.100000000000001" customHeight="1" x14ac:dyDescent="0.2">
      <c r="A78" s="11" t="s">
        <v>9</v>
      </c>
      <c r="B78" s="39">
        <f>Cameroun!B45+Centrafrique!B45+Congo!B45+Gabon!B45+'Guinée Equatoriale'!B45+Tchad!B45</f>
        <v>0</v>
      </c>
      <c r="C78" s="39">
        <f>Cameroun!C45+Centrafrique!C45+Congo!C45+Gabon!C45+'Guinée Equatoriale'!C45+Tchad!C45</f>
        <v>31</v>
      </c>
      <c r="D78" s="39">
        <f>Cameroun!D45+Centrafrique!D45+Congo!D45+Gabon!D45+'Guinée Equatoriale'!D45+Tchad!D45</f>
        <v>0</v>
      </c>
      <c r="E78" s="39">
        <f>Cameroun!E45+Centrafrique!E45+Congo!E45+Gabon!E45+'Guinée Equatoriale'!E45+Tchad!E45</f>
        <v>2</v>
      </c>
      <c r="F78" s="39">
        <f>Cameroun!F45+Centrafrique!F45+Congo!F45+Gabon!F45+'Guinée Equatoriale'!F45+Tchad!F45</f>
        <v>69</v>
      </c>
      <c r="G78" s="39">
        <f>Cameroun!G45+Centrafrique!G45+Congo!G45+Gabon!G45+'Guinée Equatoriale'!G45+Tchad!G45</f>
        <v>2</v>
      </c>
      <c r="H78" s="39">
        <f>Cameroun!H45+Centrafrique!H45+Congo!H45+Gabon!H45+'Guinée Equatoriale'!H45+Tchad!H45</f>
        <v>5</v>
      </c>
      <c r="I78" s="39">
        <f>Cameroun!I45+Centrafrique!I45+Congo!I45+Gabon!I45+'Guinée Equatoriale'!I45+Tchad!I45</f>
        <v>30</v>
      </c>
      <c r="J78" s="42">
        <f t="shared" si="6"/>
        <v>139</v>
      </c>
      <c r="K78" s="43">
        <f t="shared" si="7"/>
        <v>3890</v>
      </c>
    </row>
    <row r="79" spans="1:11" ht="20.100000000000001" customHeight="1" x14ac:dyDescent="0.2">
      <c r="A79" s="11" t="s">
        <v>10</v>
      </c>
      <c r="B79" s="39">
        <f>Cameroun!B46+Centrafrique!B46+Congo!B46+Gabon!B46+'Guinée Equatoriale'!B46+Tchad!B46</f>
        <v>38000</v>
      </c>
      <c r="C79" s="39">
        <f>Cameroun!C46+Centrafrique!C46+Congo!C46+Gabon!C46+'Guinée Equatoriale'!C46+Tchad!C46</f>
        <v>9</v>
      </c>
      <c r="D79" s="39">
        <f>Cameroun!D46+Centrafrique!D46+Congo!D46+Gabon!D46+'Guinée Equatoriale'!D46+Tchad!D46</f>
        <v>1</v>
      </c>
      <c r="E79" s="39">
        <f>Cameroun!E46+Centrafrique!E46+Congo!E46+Gabon!E46+'Guinée Equatoriale'!E46+Tchad!E46</f>
        <v>0</v>
      </c>
      <c r="F79" s="39">
        <f>Cameroun!F46+Centrafrique!F46+Congo!F46+Gabon!F46+'Guinée Equatoriale'!F46+Tchad!F46</f>
        <v>1032</v>
      </c>
      <c r="G79" s="39">
        <f>Cameroun!G46+Centrafrique!G46+Congo!G46+Gabon!G46+'Guinée Equatoriale'!G46+Tchad!G46</f>
        <v>3</v>
      </c>
      <c r="H79" s="39">
        <f>Cameroun!H46+Centrafrique!H46+Congo!H46+Gabon!H46+'Guinée Equatoriale'!H46+Tchad!H46</f>
        <v>10</v>
      </c>
      <c r="I79" s="39">
        <f>Cameroun!I46+Centrafrique!I46+Congo!I46+Gabon!I46+'Guinée Equatoriale'!I46+Tchad!I46</f>
        <v>23</v>
      </c>
      <c r="J79" s="42">
        <f t="shared" si="6"/>
        <v>39078</v>
      </c>
      <c r="K79" s="43">
        <f t="shared" si="7"/>
        <v>19011328</v>
      </c>
    </row>
    <row r="80" spans="1:11" ht="20.100000000000001" customHeight="1" x14ac:dyDescent="0.2">
      <c r="A80" s="11" t="s">
        <v>11</v>
      </c>
      <c r="B80" s="39">
        <f>Cameroun!B47+Centrafrique!B47+Congo!B47+Gabon!B47+'Guinée Equatoriale'!B47+Tchad!B47</f>
        <v>0</v>
      </c>
      <c r="C80" s="39">
        <f>Cameroun!C47+Centrafrique!C47+Congo!C47+Gabon!C47+'Guinée Equatoriale'!C47+Tchad!C47</f>
        <v>20</v>
      </c>
      <c r="D80" s="39">
        <f>Cameroun!D47+Centrafrique!D47+Congo!D47+Gabon!D47+'Guinée Equatoriale'!D47+Tchad!D47</f>
        <v>1</v>
      </c>
      <c r="E80" s="39">
        <f>Cameroun!E47+Centrafrique!E47+Congo!E47+Gabon!E47+'Guinée Equatoriale'!E47+Tchad!E47</f>
        <v>0</v>
      </c>
      <c r="F80" s="39">
        <f>Cameroun!F47+Centrafrique!F47+Congo!F47+Gabon!F47+'Guinée Equatoriale'!F47+Tchad!F47</f>
        <v>20</v>
      </c>
      <c r="G80" s="39">
        <f>Cameroun!G47+Centrafrique!G47+Congo!G47+Gabon!G47+'Guinée Equatoriale'!G47+Tchad!G47</f>
        <v>1</v>
      </c>
      <c r="H80" s="39">
        <f>Cameroun!H47+Centrafrique!H47+Congo!H47+Gabon!H47+'Guinée Equatoriale'!H47+Tchad!H47</f>
        <v>0</v>
      </c>
      <c r="I80" s="39">
        <f>Cameroun!I47+Centrafrique!I47+Congo!I47+Gabon!I47+'Guinée Equatoriale'!I47+Tchad!I47</f>
        <v>27</v>
      </c>
      <c r="J80" s="42">
        <f t="shared" si="6"/>
        <v>69</v>
      </c>
      <c r="K80" s="43">
        <f t="shared" si="7"/>
        <v>2282</v>
      </c>
    </row>
    <row r="81" spans="1:11" ht="20.100000000000001" customHeight="1" x14ac:dyDescent="0.2">
      <c r="A81" s="11" t="s">
        <v>12</v>
      </c>
      <c r="B81" s="39">
        <f>Cameroun!B48+Centrafrique!B48+Congo!B48+Gabon!B48+'Guinée Equatoriale'!B48+Tchad!B48</f>
        <v>0</v>
      </c>
      <c r="C81" s="39">
        <f>Cameroun!C48+Centrafrique!C48+Congo!C48+Gabon!C48+'Guinée Equatoriale'!C48+Tchad!C48</f>
        <v>24</v>
      </c>
      <c r="D81" s="39">
        <f>Cameroun!D48+Centrafrique!D48+Congo!D48+Gabon!D48+'Guinée Equatoriale'!D48+Tchad!D48</f>
        <v>1</v>
      </c>
      <c r="E81" s="39">
        <f>Cameroun!E48+Centrafrique!E48+Congo!E48+Gabon!E48+'Guinée Equatoriale'!E48+Tchad!E48</f>
        <v>0</v>
      </c>
      <c r="F81" s="39">
        <f>Cameroun!F48+Centrafrique!F48+Congo!F48+Gabon!F48+'Guinée Equatoriale'!F48+Tchad!F48</f>
        <v>29</v>
      </c>
      <c r="G81" s="39">
        <f>Cameroun!G48+Centrafrique!G48+Congo!G48+Gabon!G48+'Guinée Equatoriale'!G48+Tchad!G48</f>
        <v>17</v>
      </c>
      <c r="H81" s="39">
        <f>Cameroun!H48+Centrafrique!H48+Congo!H48+Gabon!H48+'Guinée Equatoriale'!H48+Tchad!H48</f>
        <v>0</v>
      </c>
      <c r="I81" s="39">
        <f>Cameroun!I48+Centrafrique!I48+Congo!I48+Gabon!I48+'Guinée Equatoriale'!I48+Tchad!I48</f>
        <v>41</v>
      </c>
      <c r="J81" s="42">
        <f t="shared" si="6"/>
        <v>112</v>
      </c>
      <c r="K81" s="43">
        <f t="shared" si="7"/>
        <v>2866</v>
      </c>
    </row>
    <row r="82" spans="1:11" ht="20.100000000000001" customHeight="1" x14ac:dyDescent="0.2">
      <c r="A82" s="11" t="s">
        <v>13</v>
      </c>
      <c r="B82" s="39">
        <f>Cameroun!B49+Centrafrique!B49+Congo!B49+Gabon!B49+'Guinée Equatoriale'!B49+Tchad!B49</f>
        <v>0</v>
      </c>
      <c r="C82" s="39">
        <f>Cameroun!C49+Centrafrique!C49+Congo!C49+Gabon!C49+'Guinée Equatoriale'!C49+Tchad!C49</f>
        <v>5</v>
      </c>
      <c r="D82" s="39">
        <f>Cameroun!D49+Centrafrique!D49+Congo!D49+Gabon!D49+'Guinée Equatoriale'!D49+Tchad!D49</f>
        <v>0</v>
      </c>
      <c r="E82" s="39">
        <f>Cameroun!E49+Centrafrique!E49+Congo!E49+Gabon!E49+'Guinée Equatoriale'!E49+Tchad!E49</f>
        <v>0</v>
      </c>
      <c r="F82" s="39">
        <f>Cameroun!F49+Centrafrique!F49+Congo!F49+Gabon!F49+'Guinée Equatoriale'!F49+Tchad!F49</f>
        <v>5</v>
      </c>
      <c r="G82" s="39">
        <f>Cameroun!G49+Centrafrique!G49+Congo!G49+Gabon!G49+'Guinée Equatoriale'!G49+Tchad!G49</f>
        <v>1</v>
      </c>
      <c r="H82" s="39">
        <f>Cameroun!H49+Centrafrique!H49+Congo!H49+Gabon!H49+'Guinée Equatoriale'!H49+Tchad!H49</f>
        <v>2</v>
      </c>
      <c r="I82" s="39">
        <f>Cameroun!I49+Centrafrique!I49+Congo!I49+Gabon!I49+'Guinée Equatoriale'!I49+Tchad!I49</f>
        <v>3</v>
      </c>
      <c r="J82" s="42">
        <f t="shared" si="6"/>
        <v>16</v>
      </c>
      <c r="K82" s="43">
        <f t="shared" si="7"/>
        <v>562</v>
      </c>
    </row>
    <row r="83" spans="1:11" ht="20.100000000000001" customHeight="1" x14ac:dyDescent="0.2">
      <c r="A83" s="11" t="s">
        <v>14</v>
      </c>
      <c r="B83" s="39">
        <f>Cameroun!B50+Centrafrique!B50+Congo!B50+Gabon!B50+'Guinée Equatoriale'!B50+Tchad!B50</f>
        <v>20000</v>
      </c>
      <c r="C83" s="39">
        <f>Cameroun!C50+Centrafrique!C50+Congo!C50+Gabon!C50+'Guinée Equatoriale'!C50+Tchad!C50</f>
        <v>4</v>
      </c>
      <c r="D83" s="39">
        <f>Cameroun!D50+Centrafrique!D50+Congo!D50+Gabon!D50+'Guinée Equatoriale'!D50+Tchad!D50</f>
        <v>1</v>
      </c>
      <c r="E83" s="39">
        <f>Cameroun!E50+Centrafrique!E50+Congo!E50+Gabon!E50+'Guinée Equatoriale'!E50+Tchad!E50</f>
        <v>0</v>
      </c>
      <c r="F83" s="39">
        <f>Cameroun!F50+Centrafrique!F50+Congo!F50+Gabon!F50+'Guinée Equatoriale'!F50+Tchad!F50</f>
        <v>7</v>
      </c>
      <c r="G83" s="39">
        <f>Cameroun!G50+Centrafrique!G50+Congo!G50+Gabon!G50+'Guinée Equatoriale'!G50+Tchad!G50</f>
        <v>0</v>
      </c>
      <c r="H83" s="39">
        <f>Cameroun!H50+Centrafrique!H50+Congo!H50+Gabon!H50+'Guinée Equatoriale'!H50+Tchad!H50</f>
        <v>0</v>
      </c>
      <c r="I83" s="39">
        <f>Cameroun!I50+Centrafrique!I50+Congo!I50+Gabon!I50+'Guinée Equatoriale'!I50+Tchad!I50</f>
        <v>4</v>
      </c>
      <c r="J83" s="42">
        <f t="shared" si="6"/>
        <v>20016</v>
      </c>
      <c r="K83" s="43">
        <f t="shared" si="7"/>
        <v>10000524</v>
      </c>
    </row>
    <row r="84" spans="1:11" ht="20.100000000000001" customHeight="1" thickBot="1" x14ac:dyDescent="0.25">
      <c r="A84" s="11" t="s">
        <v>15</v>
      </c>
      <c r="B84" s="39">
        <f>Cameroun!B51+Centrafrique!B51+Congo!B51+Gabon!B51+'Guinée Equatoriale'!B51+Tchad!B51</f>
        <v>0</v>
      </c>
      <c r="C84" s="39">
        <f>Cameroun!C51+Centrafrique!C51+Congo!C51+Gabon!C51+'Guinée Equatoriale'!C51+Tchad!C51</f>
        <v>12</v>
      </c>
      <c r="D84" s="39">
        <f>Cameroun!D51+Centrafrique!D51+Congo!D51+Gabon!D51+'Guinée Equatoriale'!D51+Tchad!D51</f>
        <v>2</v>
      </c>
      <c r="E84" s="39">
        <f>Cameroun!E51+Centrafrique!E51+Congo!E51+Gabon!E51+'Guinée Equatoriale'!E51+Tchad!E51</f>
        <v>0</v>
      </c>
      <c r="F84" s="39">
        <f>Cameroun!F51+Centrafrique!F51+Congo!F51+Gabon!F51+'Guinée Equatoriale'!F51+Tchad!F51</f>
        <v>27</v>
      </c>
      <c r="G84" s="39">
        <f>Cameroun!G51+Centrafrique!G51+Congo!G51+Gabon!G51+'Guinée Equatoriale'!G51+Tchad!G51</f>
        <v>0</v>
      </c>
      <c r="H84" s="39">
        <f>Cameroun!H51+Centrafrique!H51+Congo!H51+Gabon!H51+'Guinée Equatoriale'!H51+Tchad!H51</f>
        <v>7</v>
      </c>
      <c r="I84" s="39">
        <f>Cameroun!I51+Centrafrique!I51+Congo!I51+Gabon!I51+'Guinée Equatoriale'!I51+Tchad!I51</f>
        <v>10</v>
      </c>
      <c r="J84" s="42">
        <f t="shared" si="6"/>
        <v>58</v>
      </c>
      <c r="K84" s="43">
        <f t="shared" si="7"/>
        <v>1594</v>
      </c>
    </row>
    <row r="85" spans="1:11" ht="20.100000000000001" customHeight="1" thickBot="1" x14ac:dyDescent="0.25">
      <c r="A85" s="12" t="s">
        <v>16</v>
      </c>
      <c r="B85" s="28">
        <f t="shared" ref="B85:K85" si="8">SUM(B73:B84)</f>
        <v>58000</v>
      </c>
      <c r="C85" s="28">
        <f t="shared" si="8"/>
        <v>179</v>
      </c>
      <c r="D85" s="28">
        <f t="shared" si="8"/>
        <v>25</v>
      </c>
      <c r="E85" s="28">
        <f t="shared" si="8"/>
        <v>10</v>
      </c>
      <c r="F85" s="28">
        <f t="shared" si="8"/>
        <v>1380</v>
      </c>
      <c r="G85" s="28">
        <f t="shared" si="8"/>
        <v>91</v>
      </c>
      <c r="H85" s="28">
        <f>SUM(H73:H84)</f>
        <v>46</v>
      </c>
      <c r="I85" s="28">
        <f>SUM(I73:I84)</f>
        <v>272</v>
      </c>
      <c r="J85" s="28">
        <f t="shared" si="8"/>
        <v>60003</v>
      </c>
      <c r="K85" s="31">
        <f t="shared" si="8"/>
        <v>29034019</v>
      </c>
    </row>
    <row r="86" spans="1:11" ht="20.100000000000001" customHeight="1" thickTop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20.10000000000000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20.10000000000000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20.10000000000000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20.100000000000001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20.10000000000000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20.10000000000000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20.100000000000001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20.100000000000001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20.100000000000001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20.100000000000001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20.100000000000001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20.100000000000001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20.100000000000001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20.100000000000001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20.100000000000001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20.100000000000001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20.100000000000001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20.100000000000001" customHeight="1" x14ac:dyDescent="0.2">
      <c r="A104" s="1"/>
      <c r="B104" s="1"/>
      <c r="C104" s="1"/>
      <c r="D104" s="4" t="s">
        <v>18</v>
      </c>
      <c r="E104" s="4"/>
      <c r="F104" s="4"/>
      <c r="G104" s="1"/>
      <c r="H104" s="1"/>
      <c r="I104" s="1"/>
      <c r="J104" s="1"/>
      <c r="K104" s="1"/>
    </row>
    <row r="105" spans="1:11" ht="20.100000000000001" customHeight="1" thickBot="1" x14ac:dyDescent="0.25">
      <c r="A105" s="4" t="s">
        <v>22</v>
      </c>
      <c r="B105" s="4"/>
      <c r="C105" s="4"/>
      <c r="D105" s="4"/>
      <c r="E105" s="5" t="s">
        <v>28</v>
      </c>
      <c r="F105" s="4"/>
      <c r="G105" s="4"/>
      <c r="H105" s="4"/>
      <c r="I105" s="4"/>
      <c r="J105" s="3"/>
      <c r="K105" s="6" t="str">
        <f>K71</f>
        <v>Exercice : 2016</v>
      </c>
    </row>
    <row r="106" spans="1:11" ht="20.100000000000001" customHeight="1" thickTop="1" thickBot="1" x14ac:dyDescent="0.25">
      <c r="A106" s="7" t="s">
        <v>1</v>
      </c>
      <c r="B106" s="8">
        <v>500</v>
      </c>
      <c r="C106" s="8">
        <v>100</v>
      </c>
      <c r="D106" s="8">
        <v>50</v>
      </c>
      <c r="E106" s="8">
        <v>25</v>
      </c>
      <c r="F106" s="9">
        <v>10</v>
      </c>
      <c r="G106" s="9">
        <v>5</v>
      </c>
      <c r="H106" s="9">
        <v>2</v>
      </c>
      <c r="I106" s="9">
        <v>1</v>
      </c>
      <c r="J106" s="9" t="s">
        <v>2</v>
      </c>
      <c r="K106" s="10" t="s">
        <v>3</v>
      </c>
    </row>
    <row r="107" spans="1:11" ht="20.100000000000001" customHeight="1" x14ac:dyDescent="0.2">
      <c r="A107" s="11" t="s">
        <v>4</v>
      </c>
      <c r="B107" s="39">
        <f>Cameroun!B58+Centrafrique!B58+Congo!B58+Gabon!B58+'Guinée Equatoriale'!B58+Tchad!B58</f>
        <v>201750</v>
      </c>
      <c r="C107" s="39">
        <f>Cameroun!C58+Centrafrique!C58+Congo!C58+Gabon!C58+'Guinée Equatoriale'!C58+Tchad!C58</f>
        <v>161511</v>
      </c>
      <c r="D107" s="39">
        <f>Cameroun!D58+Centrafrique!D58+Congo!D58+Gabon!D58+'Guinée Equatoriale'!D58+Tchad!D58</f>
        <v>134938</v>
      </c>
      <c r="E107" s="39">
        <f>Cameroun!E58+Centrafrique!E58+Congo!E58+Gabon!E58+'Guinée Equatoriale'!E58+Tchad!E58</f>
        <v>70002</v>
      </c>
      <c r="F107" s="39">
        <f>Cameroun!F58+Centrafrique!F58+Congo!F58+Gabon!F58+'Guinée Equatoriale'!F58+Tchad!F58</f>
        <v>44023</v>
      </c>
      <c r="G107" s="39">
        <f>Cameroun!G58+Centrafrique!G58+Congo!G58+Gabon!G58+'Guinée Equatoriale'!G58+Tchad!G58</f>
        <v>33010</v>
      </c>
      <c r="H107" s="39">
        <f>Cameroun!H58+Centrafrique!H58+Congo!H58+Gabon!H58+'Guinée Equatoriale'!H58+Tchad!H58</f>
        <v>8</v>
      </c>
      <c r="I107" s="39">
        <f>Cameroun!I58+Centrafrique!I58+Congo!I58+Gabon!I58+'Guinée Equatoriale'!I58+Tchad!I58</f>
        <v>11</v>
      </c>
      <c r="J107" s="42">
        <f>SUM(B107:I107)</f>
        <v>645253</v>
      </c>
      <c r="K107" s="43">
        <f>B107*500+C107*100+D107*50+E107*25+F107*10+G107*5+H107*2+I107*1</f>
        <v>126128357</v>
      </c>
    </row>
    <row r="108" spans="1:11" ht="20.100000000000001" customHeight="1" x14ac:dyDescent="0.2">
      <c r="A108" s="11" t="s">
        <v>5</v>
      </c>
      <c r="B108" s="39">
        <f>Cameroun!B59+Centrafrique!B59+Congo!B59+Gabon!B59+'Guinée Equatoriale'!B59+Tchad!B59</f>
        <v>115550</v>
      </c>
      <c r="C108" s="39">
        <f>Cameroun!C59+Centrafrique!C59+Congo!C59+Gabon!C59+'Guinée Equatoriale'!C59+Tchad!C59</f>
        <v>89336</v>
      </c>
      <c r="D108" s="39">
        <f>Cameroun!D59+Centrafrique!D59+Congo!D59+Gabon!D59+'Guinée Equatoriale'!D59+Tchad!D59</f>
        <v>91270</v>
      </c>
      <c r="E108" s="39">
        <f>Cameroun!E59+Centrafrique!E59+Congo!E59+Gabon!E59+'Guinée Equatoriale'!E59+Tchad!E59</f>
        <v>28003</v>
      </c>
      <c r="F108" s="39">
        <f>Cameroun!F59+Centrafrique!F59+Congo!F59+Gabon!F59+'Guinée Equatoriale'!F59+Tchad!F59</f>
        <v>10553</v>
      </c>
      <c r="G108" s="39">
        <f>Cameroun!G59+Centrafrique!G59+Congo!G59+Gabon!G59+'Guinée Equatoriale'!G59+Tchad!G59</f>
        <v>10028</v>
      </c>
      <c r="H108" s="39">
        <f>Cameroun!H59+Centrafrique!H59+Congo!H59+Gabon!H59+'Guinée Equatoriale'!H59+Tchad!H59</f>
        <v>14</v>
      </c>
      <c r="I108" s="39">
        <f>Cameroun!I59+Centrafrique!I59+Congo!I59+Gabon!I59+'Guinée Equatoriale'!I59+Tchad!I59</f>
        <v>11</v>
      </c>
      <c r="J108" s="42">
        <f t="shared" ref="J108:J118" si="9">SUM(B108:I108)</f>
        <v>344765</v>
      </c>
      <c r="K108" s="43">
        <f t="shared" ref="K108:K118" si="10">B108*500+C108*100+D108*50+E108*25+F108*10+G108*5+H108*2+I108*1</f>
        <v>72127884</v>
      </c>
    </row>
    <row r="109" spans="1:11" ht="20.100000000000001" customHeight="1" x14ac:dyDescent="0.2">
      <c r="A109" s="11" t="s">
        <v>6</v>
      </c>
      <c r="B109" s="39">
        <f>Cameroun!B60+Centrafrique!B60+Congo!B60+Gabon!B60+'Guinée Equatoriale'!B60+Tchad!B60</f>
        <v>85300</v>
      </c>
      <c r="C109" s="39">
        <f>Cameroun!C60+Centrafrique!C60+Congo!C60+Gabon!C60+'Guinée Equatoriale'!C60+Tchad!C60</f>
        <v>304183</v>
      </c>
      <c r="D109" s="39">
        <f>Cameroun!D60+Centrafrique!D60+Congo!D60+Gabon!D60+'Guinée Equatoriale'!D60+Tchad!D60</f>
        <v>189827</v>
      </c>
      <c r="E109" s="39">
        <f>Cameroun!E60+Centrafrique!E60+Congo!E60+Gabon!E60+'Guinée Equatoriale'!E60+Tchad!E60</f>
        <v>131201</v>
      </c>
      <c r="F109" s="39">
        <f>Cameroun!F60+Centrafrique!F60+Congo!F60+Gabon!F60+'Guinée Equatoriale'!F60+Tchad!F60</f>
        <v>27235</v>
      </c>
      <c r="G109" s="39">
        <f>Cameroun!G60+Centrafrique!G60+Congo!G60+Gabon!G60+'Guinée Equatoriale'!G60+Tchad!G60</f>
        <v>19218</v>
      </c>
      <c r="H109" s="39">
        <f>Cameroun!H60+Centrafrique!H60+Congo!H60+Gabon!H60+'Guinée Equatoriale'!H60+Tchad!H60</f>
        <v>25208</v>
      </c>
      <c r="I109" s="39">
        <f>Cameroun!I60+Centrafrique!I60+Congo!I60+Gabon!I60+'Guinée Equatoriale'!I60+Tchad!I60</f>
        <v>5718</v>
      </c>
      <c r="J109" s="42">
        <f t="shared" si="9"/>
        <v>787890</v>
      </c>
      <c r="K109" s="43">
        <f t="shared" si="10"/>
        <v>86264249</v>
      </c>
    </row>
    <row r="110" spans="1:11" ht="20.100000000000001" customHeight="1" x14ac:dyDescent="0.2">
      <c r="A110" s="11" t="s">
        <v>7</v>
      </c>
      <c r="B110" s="39">
        <f>Cameroun!B61+Centrafrique!B61+Congo!B61+Gabon!B61+'Guinée Equatoriale'!B61+Tchad!B61</f>
        <v>65000</v>
      </c>
      <c r="C110" s="39">
        <f>Cameroun!C61+Centrafrique!C61+Congo!C61+Gabon!C61+'Guinée Equatoriale'!C61+Tchad!C61</f>
        <v>373595</v>
      </c>
      <c r="D110" s="39">
        <f>Cameroun!D61+Centrafrique!D61+Congo!D61+Gabon!D61+'Guinée Equatoriale'!D61+Tchad!D61</f>
        <v>318057</v>
      </c>
      <c r="E110" s="39">
        <f>Cameroun!E61+Centrafrique!E61+Congo!E61+Gabon!E61+'Guinée Equatoriale'!E61+Tchad!E61</f>
        <v>98000</v>
      </c>
      <c r="F110" s="39">
        <f>Cameroun!F61+Centrafrique!F61+Congo!F61+Gabon!F61+'Guinée Equatoriale'!F61+Tchad!F61</f>
        <v>40029</v>
      </c>
      <c r="G110" s="39">
        <f>Cameroun!G61+Centrafrique!G61+Congo!G61+Gabon!G61+'Guinée Equatoriale'!G61+Tchad!G61</f>
        <v>38003</v>
      </c>
      <c r="H110" s="39">
        <f>Cameroun!H61+Centrafrique!H61+Congo!H61+Gabon!H61+'Guinée Equatoriale'!H61+Tchad!H61</f>
        <v>8</v>
      </c>
      <c r="I110" s="39">
        <f>Cameroun!I61+Centrafrique!I61+Congo!I61+Gabon!I61+'Guinée Equatoriale'!I61+Tchad!I61</f>
        <v>210030</v>
      </c>
      <c r="J110" s="42">
        <f t="shared" si="9"/>
        <v>1142722</v>
      </c>
      <c r="K110" s="43">
        <f t="shared" si="10"/>
        <v>89012701</v>
      </c>
    </row>
    <row r="111" spans="1:11" ht="20.100000000000001" customHeight="1" x14ac:dyDescent="0.2">
      <c r="A111" s="11" t="s">
        <v>8</v>
      </c>
      <c r="B111" s="39">
        <f>Cameroun!B62+Centrafrique!B62+Congo!B62+Gabon!B62+'Guinée Equatoriale'!B62+Tchad!B62</f>
        <v>38218</v>
      </c>
      <c r="C111" s="39">
        <f>Cameroun!C62+Centrafrique!C62+Congo!C62+Gabon!C62+'Guinée Equatoriale'!C62+Tchad!C62</f>
        <v>232656</v>
      </c>
      <c r="D111" s="39">
        <f>Cameroun!D62+Centrafrique!D62+Congo!D62+Gabon!D62+'Guinée Equatoriale'!D62+Tchad!D62</f>
        <v>156021</v>
      </c>
      <c r="E111" s="39">
        <f>Cameroun!E62+Centrafrique!E62+Congo!E62+Gabon!E62+'Guinée Equatoriale'!E62+Tchad!E62</f>
        <v>76401</v>
      </c>
      <c r="F111" s="39">
        <f>Cameroun!F62+Centrafrique!F62+Congo!F62+Gabon!F62+'Guinée Equatoriale'!F62+Tchad!F62</f>
        <v>7322</v>
      </c>
      <c r="G111" s="39">
        <f>Cameroun!G62+Centrafrique!G62+Congo!G62+Gabon!G62+'Guinée Equatoriale'!G62+Tchad!G62</f>
        <v>3006</v>
      </c>
      <c r="H111" s="39">
        <f>Cameroun!H62+Centrafrique!H62+Congo!H62+Gabon!H62+'Guinée Equatoriale'!H62+Tchad!H62</f>
        <v>510</v>
      </c>
      <c r="I111" s="39">
        <f>Cameroun!I62+Centrafrique!I62+Congo!I62+Gabon!I62+'Guinée Equatoriale'!I62+Tchad!I62</f>
        <v>301009</v>
      </c>
      <c r="J111" s="42">
        <f t="shared" si="9"/>
        <v>815143</v>
      </c>
      <c r="K111" s="43">
        <f t="shared" si="10"/>
        <v>52475954</v>
      </c>
    </row>
    <row r="112" spans="1:11" ht="20.100000000000001" customHeight="1" x14ac:dyDescent="0.2">
      <c r="A112" s="11" t="s">
        <v>9</v>
      </c>
      <c r="B112" s="39">
        <f>Cameroun!B63+Centrafrique!B63+Congo!B63+Gabon!B63+'Guinée Equatoriale'!B63+Tchad!B63</f>
        <v>69150</v>
      </c>
      <c r="C112" s="39">
        <f>Cameroun!C63+Centrafrique!C63+Congo!C63+Gabon!C63+'Guinée Equatoriale'!C63+Tchad!C63</f>
        <v>358312</v>
      </c>
      <c r="D112" s="39">
        <f>Cameroun!D63+Centrafrique!D63+Congo!D63+Gabon!D63+'Guinée Equatoriale'!D63+Tchad!D63</f>
        <v>488756</v>
      </c>
      <c r="E112" s="39">
        <f>Cameroun!E63+Centrafrique!E63+Congo!E63+Gabon!E63+'Guinée Equatoriale'!E63+Tchad!E63</f>
        <v>274002</v>
      </c>
      <c r="F112" s="39">
        <f>Cameroun!F63+Centrafrique!F63+Congo!F63+Gabon!F63+'Guinée Equatoriale'!F63+Tchad!F63</f>
        <v>67045</v>
      </c>
      <c r="G112" s="39">
        <f>Cameroun!G63+Centrafrique!G63+Congo!G63+Gabon!G63+'Guinée Equatoriale'!G63+Tchad!G63</f>
        <v>106075</v>
      </c>
      <c r="H112" s="39">
        <f>Cameroun!H63+Centrafrique!H63+Congo!H63+Gabon!H63+'Guinée Equatoriale'!H63+Tchad!H63</f>
        <v>7</v>
      </c>
      <c r="I112" s="39">
        <f>Cameroun!I63+Centrafrique!I63+Congo!I63+Gabon!I63+'Guinée Equatoriale'!I63+Tchad!I63</f>
        <v>20020</v>
      </c>
      <c r="J112" s="42">
        <f t="shared" si="9"/>
        <v>1383367</v>
      </c>
      <c r="K112" s="43">
        <f t="shared" si="10"/>
        <v>102914909</v>
      </c>
    </row>
    <row r="113" spans="1:11" ht="20.100000000000001" customHeight="1" x14ac:dyDescent="0.2">
      <c r="A113" s="11" t="s">
        <v>10</v>
      </c>
      <c r="B113" s="39">
        <f>Cameroun!B64+Centrafrique!B64+Congo!B64+Gabon!B64+'Guinée Equatoriale'!B64+Tchad!B64</f>
        <v>46000</v>
      </c>
      <c r="C113" s="39">
        <f>Cameroun!C64+Centrafrique!C64+Congo!C64+Gabon!C64+'Guinée Equatoriale'!C64+Tchad!C64</f>
        <v>65182</v>
      </c>
      <c r="D113" s="39">
        <f>Cameroun!D64+Centrafrique!D64+Congo!D64+Gabon!D64+'Guinée Equatoriale'!D64+Tchad!D64</f>
        <v>92680</v>
      </c>
      <c r="E113" s="39">
        <f>Cameroun!E64+Centrafrique!E64+Congo!E64+Gabon!E64+'Guinée Equatoriale'!E64+Tchad!E64</f>
        <v>13052</v>
      </c>
      <c r="F113" s="39">
        <f>Cameroun!F64+Centrafrique!F64+Congo!F64+Gabon!F64+'Guinée Equatoriale'!F64+Tchad!F64</f>
        <v>26074</v>
      </c>
      <c r="G113" s="39">
        <f>Cameroun!G64+Centrafrique!G64+Congo!G64+Gabon!G64+'Guinée Equatoriale'!G64+Tchad!G64</f>
        <v>1090</v>
      </c>
      <c r="H113" s="39">
        <f>Cameroun!H64+Centrafrique!H64+Congo!H64+Gabon!H64+'Guinée Equatoriale'!H64+Tchad!H64</f>
        <v>1013</v>
      </c>
      <c r="I113" s="39">
        <f>Cameroun!I64+Centrafrique!I64+Congo!I64+Gabon!I64+'Guinée Equatoriale'!I64+Tchad!I64</f>
        <v>401028</v>
      </c>
      <c r="J113" s="42">
        <f t="shared" si="9"/>
        <v>646119</v>
      </c>
      <c r="K113" s="43">
        <f t="shared" si="10"/>
        <v>35147744</v>
      </c>
    </row>
    <row r="114" spans="1:11" ht="20.100000000000001" customHeight="1" x14ac:dyDescent="0.2">
      <c r="A114" s="11" t="s">
        <v>11</v>
      </c>
      <c r="B114" s="39">
        <f>Cameroun!B65+Centrafrique!B65+Congo!B65+Gabon!B65+'Guinée Equatoriale'!B65+Tchad!B65</f>
        <v>11400</v>
      </c>
      <c r="C114" s="39">
        <f>Cameroun!C65+Centrafrique!C65+Congo!C65+Gabon!C65+'Guinée Equatoriale'!C65+Tchad!C65</f>
        <v>99011</v>
      </c>
      <c r="D114" s="39">
        <f>Cameroun!D65+Centrafrique!D65+Congo!D65+Gabon!D65+'Guinée Equatoriale'!D65+Tchad!D65</f>
        <v>343942</v>
      </c>
      <c r="E114" s="39">
        <f>Cameroun!E65+Centrafrique!E65+Congo!E65+Gabon!E65+'Guinée Equatoriale'!E65+Tchad!E65</f>
        <v>94001</v>
      </c>
      <c r="F114" s="39">
        <f>Cameroun!F65+Centrafrique!F65+Congo!F65+Gabon!F65+'Guinée Equatoriale'!F65+Tchad!F65</f>
        <v>41012</v>
      </c>
      <c r="G114" s="39">
        <f>Cameroun!G65+Centrafrique!G65+Congo!G65+Gabon!G65+'Guinée Equatoriale'!G65+Tchad!G65</f>
        <v>30014</v>
      </c>
      <c r="H114" s="39">
        <f>Cameroun!H65+Centrafrique!H65+Congo!H65+Gabon!H65+'Guinée Equatoriale'!H65+Tchad!H65</f>
        <v>8</v>
      </c>
      <c r="I114" s="39">
        <f>Cameroun!I65+Centrafrique!I65+Congo!I65+Gabon!I65+'Guinée Equatoriale'!I65+Tchad!I65</f>
        <v>13</v>
      </c>
      <c r="J114" s="42">
        <f t="shared" si="9"/>
        <v>619401</v>
      </c>
      <c r="K114" s="43">
        <f t="shared" si="10"/>
        <v>35708444</v>
      </c>
    </row>
    <row r="115" spans="1:11" ht="20.100000000000001" customHeight="1" x14ac:dyDescent="0.2">
      <c r="A115" s="11" t="s">
        <v>12</v>
      </c>
      <c r="B115" s="39">
        <f>Cameroun!B66+Centrafrique!B66+Congo!B66+Gabon!B66+'Guinée Equatoriale'!B66+Tchad!B66</f>
        <v>8300</v>
      </c>
      <c r="C115" s="39">
        <f>Cameroun!C66+Centrafrique!C66+Congo!C66+Gabon!C66+'Guinée Equatoriale'!C66+Tchad!C66</f>
        <v>31684</v>
      </c>
      <c r="D115" s="39">
        <f>Cameroun!D66+Centrafrique!D66+Congo!D66+Gabon!D66+'Guinée Equatoriale'!D66+Tchad!D66</f>
        <v>68367</v>
      </c>
      <c r="E115" s="39">
        <f>Cameroun!E66+Centrafrique!E66+Congo!E66+Gabon!E66+'Guinée Equatoriale'!E66+Tchad!E66</f>
        <v>39500</v>
      </c>
      <c r="F115" s="39">
        <f>Cameroun!F66+Centrafrique!F66+Congo!F66+Gabon!F66+'Guinée Equatoriale'!F66+Tchad!F66</f>
        <v>4030</v>
      </c>
      <c r="G115" s="39">
        <f>Cameroun!G66+Centrafrique!G66+Congo!G66+Gabon!G66+'Guinée Equatoriale'!G66+Tchad!G66</f>
        <v>3069</v>
      </c>
      <c r="H115" s="39">
        <f>Cameroun!H66+Centrafrique!H66+Congo!H66+Gabon!H66+'Guinée Equatoriale'!H66+Tchad!H66</f>
        <v>1100</v>
      </c>
      <c r="I115" s="39">
        <f>Cameroun!I66+Centrafrique!I66+Congo!I66+Gabon!I66+'Guinée Equatoriale'!I66+Tchad!I66</f>
        <v>1087</v>
      </c>
      <c r="J115" s="42">
        <f t="shared" si="9"/>
        <v>157137</v>
      </c>
      <c r="K115" s="43">
        <f t="shared" si="10"/>
        <v>11783182</v>
      </c>
    </row>
    <row r="116" spans="1:11" ht="20.100000000000001" customHeight="1" x14ac:dyDescent="0.2">
      <c r="A116" s="11" t="s">
        <v>13</v>
      </c>
      <c r="B116" s="39">
        <f>Cameroun!B67+Centrafrique!B67+Congo!B67+Gabon!B67+'Guinée Equatoriale'!B67+Tchad!B67</f>
        <v>45050</v>
      </c>
      <c r="C116" s="39">
        <f>Cameroun!C67+Centrafrique!C67+Congo!C67+Gabon!C67+'Guinée Equatoriale'!C67+Tchad!C67</f>
        <v>134394</v>
      </c>
      <c r="D116" s="39">
        <f>Cameroun!D67+Centrafrique!D67+Congo!D67+Gabon!D67+'Guinée Equatoriale'!D67+Tchad!D67</f>
        <v>217659</v>
      </c>
      <c r="E116" s="39">
        <f>Cameroun!E67+Centrafrique!E67+Congo!E67+Gabon!E67+'Guinée Equatoriale'!E67+Tchad!E67</f>
        <v>41250</v>
      </c>
      <c r="F116" s="39">
        <f>Cameroun!F67+Centrafrique!F67+Congo!F67+Gabon!F67+'Guinée Equatoriale'!F67+Tchad!F67</f>
        <v>86300</v>
      </c>
      <c r="G116" s="39">
        <f>Cameroun!G67+Centrafrique!G67+Congo!G67+Gabon!G67+'Guinée Equatoriale'!G67+Tchad!G67</f>
        <v>70313</v>
      </c>
      <c r="H116" s="39">
        <f>Cameroun!H67+Centrafrique!H67+Congo!H67+Gabon!H67+'Guinée Equatoriale'!H67+Tchad!H67</f>
        <v>317</v>
      </c>
      <c r="I116" s="39">
        <f>Cameroun!I67+Centrafrique!I67+Congo!I67+Gabon!I67+'Guinée Equatoriale'!I67+Tchad!I67</f>
        <v>35392</v>
      </c>
      <c r="J116" s="42">
        <f t="shared" si="9"/>
        <v>630675</v>
      </c>
      <c r="K116" s="43">
        <f t="shared" si="10"/>
        <v>49129191</v>
      </c>
    </row>
    <row r="117" spans="1:11" ht="20.100000000000001" customHeight="1" x14ac:dyDescent="0.2">
      <c r="A117" s="11" t="s">
        <v>14</v>
      </c>
      <c r="B117" s="39">
        <f>Cameroun!B68+Centrafrique!B68+Congo!B68+Gabon!B68+'Guinée Equatoriale'!B68+Tchad!B68</f>
        <v>45550</v>
      </c>
      <c r="C117" s="39">
        <f>Cameroun!C68+Centrafrique!C68+Congo!C68+Gabon!C68+'Guinée Equatoriale'!C68+Tchad!C68</f>
        <v>408279</v>
      </c>
      <c r="D117" s="39">
        <f>Cameroun!D68+Centrafrique!D68+Congo!D68+Gabon!D68+'Guinée Equatoriale'!D68+Tchad!D68</f>
        <v>1235504</v>
      </c>
      <c r="E117" s="39">
        <f>Cameroun!E68+Centrafrique!E68+Congo!E68+Gabon!E68+'Guinée Equatoriale'!E68+Tchad!E68</f>
        <v>1716401</v>
      </c>
      <c r="F117" s="39">
        <f>Cameroun!F68+Centrafrique!F68+Congo!F68+Gabon!F68+'Guinée Equatoriale'!F68+Tchad!F68</f>
        <v>1282015</v>
      </c>
      <c r="G117" s="39">
        <f>Cameroun!G68+Centrafrique!G68+Congo!G68+Gabon!G68+'Guinée Equatoriale'!G68+Tchad!G68</f>
        <v>2111010</v>
      </c>
      <c r="H117" s="39">
        <f>Cameroun!H68+Centrafrique!H68+Congo!H68+Gabon!H68+'Guinée Equatoriale'!H68+Tchad!H68</f>
        <v>40004</v>
      </c>
      <c r="I117" s="39">
        <f>Cameroun!I68+Centrafrique!I68+Congo!I68+Gabon!I68+'Guinée Equatoriale'!I68+Tchad!I68</f>
        <v>10010</v>
      </c>
      <c r="J117" s="42">
        <f t="shared" si="9"/>
        <v>6848773</v>
      </c>
      <c r="K117" s="43">
        <f t="shared" si="10"/>
        <v>191753343</v>
      </c>
    </row>
    <row r="118" spans="1:11" ht="20.100000000000001" customHeight="1" thickBot="1" x14ac:dyDescent="0.25">
      <c r="A118" s="11" t="s">
        <v>15</v>
      </c>
      <c r="B118" s="39">
        <f>Cameroun!B69+Centrafrique!B69+Congo!B69+Gabon!B69+'Guinée Equatoriale'!B69+Tchad!B69</f>
        <v>128900</v>
      </c>
      <c r="C118" s="39">
        <f>Cameroun!C69+Centrafrique!C69+Congo!C69+Gabon!C69+'Guinée Equatoriale'!C69+Tchad!C69</f>
        <v>248035</v>
      </c>
      <c r="D118" s="39">
        <f>Cameroun!D69+Centrafrique!D69+Congo!D69+Gabon!D69+'Guinée Equatoriale'!D69+Tchad!D69</f>
        <v>1074068</v>
      </c>
      <c r="E118" s="39">
        <f>Cameroun!E69+Centrafrique!E69+Congo!E69+Gabon!E69+'Guinée Equatoriale'!E69+Tchad!E69</f>
        <v>1592001</v>
      </c>
      <c r="F118" s="39">
        <f>Cameroun!F69+Centrafrique!F69+Congo!F69+Gabon!F69+'Guinée Equatoriale'!F69+Tchad!F69</f>
        <v>564021</v>
      </c>
      <c r="G118" s="39">
        <f>Cameroun!G69+Centrafrique!G69+Congo!G69+Gabon!G69+'Guinée Equatoriale'!G69+Tchad!G69</f>
        <v>1289713</v>
      </c>
      <c r="H118" s="39">
        <f>Cameroun!H69+Centrafrique!H69+Congo!H69+Gabon!H69+'Guinée Equatoriale'!H69+Tchad!H69</f>
        <v>7514</v>
      </c>
      <c r="I118" s="39">
        <f>Cameroun!I69+Centrafrique!I69+Congo!I69+Gabon!I69+'Guinée Equatoriale'!I69+Tchad!I69</f>
        <v>21</v>
      </c>
      <c r="J118" s="42">
        <f t="shared" si="9"/>
        <v>4904273</v>
      </c>
      <c r="K118" s="43">
        <f t="shared" si="10"/>
        <v>194860749</v>
      </c>
    </row>
    <row r="119" spans="1:11" ht="20.100000000000001" customHeight="1" thickBot="1" x14ac:dyDescent="0.25">
      <c r="A119" s="12" t="s">
        <v>16</v>
      </c>
      <c r="B119" s="28">
        <f t="shared" ref="B119:K119" si="11">SUM(B107:B118)</f>
        <v>860168</v>
      </c>
      <c r="C119" s="28">
        <f t="shared" si="11"/>
        <v>2506178</v>
      </c>
      <c r="D119" s="28">
        <f t="shared" si="11"/>
        <v>4411089</v>
      </c>
      <c r="E119" s="28">
        <f t="shared" si="11"/>
        <v>4173814</v>
      </c>
      <c r="F119" s="28">
        <f t="shared" si="11"/>
        <v>2199659</v>
      </c>
      <c r="G119" s="28">
        <f t="shared" si="11"/>
        <v>3714549</v>
      </c>
      <c r="H119" s="28">
        <f>SUM(H107:H118)</f>
        <v>75711</v>
      </c>
      <c r="I119" s="28">
        <f>SUM(I107:I118)</f>
        <v>984350</v>
      </c>
      <c r="J119" s="28">
        <f t="shared" si="11"/>
        <v>18925518</v>
      </c>
      <c r="K119" s="31">
        <f t="shared" si="11"/>
        <v>1047306707</v>
      </c>
    </row>
    <row r="120" spans="1:11" ht="20.100000000000001" customHeight="1" thickTop="1" x14ac:dyDescent="0.2"/>
  </sheetData>
  <sheetProtection selectLockedCells="1" selectUnlockedCells="1"/>
  <printOptions horizontalCentered="1"/>
  <pageMargins left="0" right="0" top="0" bottom="0" header="0.51181102362204722" footer="0.51181102362204722"/>
  <pageSetup paperSize="9" scale="53" orientation="landscape" r:id="rId1"/>
  <headerFooter alignWithMargins="0"/>
  <rowBreaks count="3" manualBreakCount="3">
    <brk id="33" max="16383" man="1"/>
    <brk id="68" max="16383" man="1"/>
    <brk id="102" max="16383" man="1"/>
  </rowBreaks>
  <colBreaks count="1" manualBreakCount="1">
    <brk id="11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view="pageBreakPreview" topLeftCell="A64" zoomScaleSheetLayoutView="100" workbookViewId="0">
      <selection activeCell="I49" sqref="I49"/>
    </sheetView>
  </sheetViews>
  <sheetFormatPr baseColWidth="10" defaultRowHeight="20.100000000000001" customHeight="1" x14ac:dyDescent="0.2"/>
  <cols>
    <col min="1" max="1" width="17.28515625" style="2" customWidth="1"/>
    <col min="2" max="2" width="23.7109375" style="2" customWidth="1"/>
    <col min="3" max="3" width="24.5703125" style="2" customWidth="1"/>
    <col min="4" max="5" width="20.5703125" style="2" bestFit="1" customWidth="1"/>
    <col min="6" max="6" width="22.140625" style="2" bestFit="1" customWidth="1"/>
    <col min="7" max="7" width="22" style="2" customWidth="1"/>
    <col min="8" max="8" width="30.85546875" style="2" customWidth="1"/>
    <col min="9" max="9" width="18.7109375" style="2" bestFit="1" customWidth="1"/>
    <col min="10" max="10" width="20.140625" style="2" customWidth="1"/>
    <col min="11" max="11" width="24.140625" style="2" customWidth="1"/>
    <col min="12" max="16384" width="11.42578125" style="2"/>
  </cols>
  <sheetData>
    <row r="1" spans="1:10" ht="20.100000000000001" customHeight="1" x14ac:dyDescent="0.2">
      <c r="A1" s="44" t="s">
        <v>33</v>
      </c>
      <c r="B1" s="44"/>
      <c r="C1" s="44"/>
      <c r="D1" s="44"/>
      <c r="E1" s="44"/>
      <c r="F1" s="44"/>
      <c r="G1" s="44"/>
      <c r="H1" s="44"/>
      <c r="I1" s="1"/>
      <c r="J1" s="1"/>
    </row>
    <row r="2" spans="1:10" ht="20.100000000000001" customHeight="1" x14ac:dyDescent="0.2">
      <c r="A2" s="1"/>
      <c r="B2" s="1"/>
      <c r="C2" s="1"/>
      <c r="D2" s="4"/>
      <c r="E2" s="4"/>
      <c r="F2" s="4"/>
      <c r="G2" s="1"/>
      <c r="H2" s="1"/>
      <c r="I2" s="1"/>
      <c r="J2" s="1"/>
    </row>
    <row r="3" spans="1:10" ht="20.100000000000001" customHeight="1" thickBot="1" x14ac:dyDescent="0.25">
      <c r="A3" s="4" t="s">
        <v>30</v>
      </c>
      <c r="B3" s="4"/>
      <c r="C3" s="4"/>
      <c r="D3" s="4"/>
      <c r="E3" s="5" t="s">
        <v>0</v>
      </c>
      <c r="F3" s="4"/>
      <c r="G3" s="3"/>
      <c r="H3" s="18" t="s">
        <v>29</v>
      </c>
      <c r="I3" s="3"/>
      <c r="J3" s="6"/>
    </row>
    <row r="4" spans="1:10" ht="24.95" customHeight="1" thickTop="1" thickBot="1" x14ac:dyDescent="0.25">
      <c r="A4" s="29" t="s">
        <v>23</v>
      </c>
      <c r="B4" s="23">
        <v>10000</v>
      </c>
      <c r="C4" s="23">
        <v>5000</v>
      </c>
      <c r="D4" s="23">
        <v>2000</v>
      </c>
      <c r="E4" s="23">
        <v>1000</v>
      </c>
      <c r="F4" s="24">
        <v>500</v>
      </c>
      <c r="G4" s="24" t="s">
        <v>2</v>
      </c>
      <c r="H4" s="25" t="s">
        <v>3</v>
      </c>
    </row>
    <row r="5" spans="1:10" ht="30" customHeight="1" x14ac:dyDescent="0.2">
      <c r="A5" s="30" t="s">
        <v>17</v>
      </c>
      <c r="B5" s="19">
        <f>Cameroun!B17</f>
        <v>177937283</v>
      </c>
      <c r="C5" s="19">
        <f>Cameroun!C17</f>
        <v>68550401</v>
      </c>
      <c r="D5" s="19">
        <f>Cameroun!D17</f>
        <v>22723001</v>
      </c>
      <c r="E5" s="19">
        <f>Cameroun!E17</f>
        <v>20940001</v>
      </c>
      <c r="F5" s="19">
        <f>Cameroun!F17</f>
        <v>15604005</v>
      </c>
      <c r="G5" s="34">
        <f>SUM(B5:F5)</f>
        <v>305754691</v>
      </c>
      <c r="H5" s="35">
        <f>+B5*10000+C5*5000+D5*2000+E5*1000+F5*500</f>
        <v>2196312840500</v>
      </c>
    </row>
    <row r="6" spans="1:10" ht="30" customHeight="1" x14ac:dyDescent="0.2">
      <c r="A6" s="30" t="s">
        <v>31</v>
      </c>
      <c r="B6" s="19">
        <f>Centrafrique!B17</f>
        <v>3190500</v>
      </c>
      <c r="C6" s="19">
        <f>Centrafrique!C17</f>
        <v>1497600</v>
      </c>
      <c r="D6" s="19">
        <f>Centrafrique!D17</f>
        <v>963100</v>
      </c>
      <c r="E6" s="19">
        <f>Centrafrique!E17</f>
        <v>2096700</v>
      </c>
      <c r="F6" s="19">
        <f>Centrafrique!F17</f>
        <v>3214800</v>
      </c>
      <c r="G6" s="34">
        <f t="shared" ref="G6:G10" si="0">SUM(B6:F6)</f>
        <v>10962700</v>
      </c>
      <c r="H6" s="35">
        <f t="shared" ref="H6:H10" si="1">+B6*10000+C6*5000+D6*2000+E6*1000+F6*500</f>
        <v>45023300000</v>
      </c>
    </row>
    <row r="7" spans="1:10" ht="30" customHeight="1" x14ac:dyDescent="0.2">
      <c r="A7" s="30" t="s">
        <v>21</v>
      </c>
      <c r="B7" s="19">
        <f>Congo!B17</f>
        <v>128102000</v>
      </c>
      <c r="C7" s="19">
        <f>Congo!C17</f>
        <v>31925000</v>
      </c>
      <c r="D7" s="19">
        <f>Congo!D17</f>
        <v>12525002</v>
      </c>
      <c r="E7" s="19">
        <f>Congo!E17</f>
        <v>11496002</v>
      </c>
      <c r="F7" s="19">
        <f>Congo!F17</f>
        <v>11907000</v>
      </c>
      <c r="G7" s="34">
        <f t="shared" si="0"/>
        <v>195955004</v>
      </c>
      <c r="H7" s="35">
        <f t="shared" si="1"/>
        <v>1483144506000</v>
      </c>
    </row>
    <row r="8" spans="1:10" ht="30" customHeight="1" x14ac:dyDescent="0.2">
      <c r="A8" s="30" t="s">
        <v>24</v>
      </c>
      <c r="B8" s="19">
        <f>Gabon!B17</f>
        <v>65780300</v>
      </c>
      <c r="C8" s="19">
        <f>Gabon!C17</f>
        <v>13499001</v>
      </c>
      <c r="D8" s="19">
        <f>Gabon!D17</f>
        <v>7926002</v>
      </c>
      <c r="E8" s="19">
        <f>Gabon!E17</f>
        <v>7400004</v>
      </c>
      <c r="F8" s="19">
        <f>Gabon!F17</f>
        <v>5521001</v>
      </c>
      <c r="G8" s="34">
        <f t="shared" si="0"/>
        <v>100126308</v>
      </c>
      <c r="H8" s="35">
        <f t="shared" si="1"/>
        <v>751310513500</v>
      </c>
    </row>
    <row r="9" spans="1:10" ht="30" customHeight="1" x14ac:dyDescent="0.2">
      <c r="A9" s="30" t="s">
        <v>32</v>
      </c>
      <c r="B9" s="19">
        <f>'Guinée Equatoriale'!B17</f>
        <v>11846866</v>
      </c>
      <c r="C9" s="19">
        <f>'Guinée Equatoriale'!C17</f>
        <v>8367187</v>
      </c>
      <c r="D9" s="19">
        <f>'Guinée Equatoriale'!D17</f>
        <v>6627763</v>
      </c>
      <c r="E9" s="19">
        <f>'Guinée Equatoriale'!E17</f>
        <v>11788056</v>
      </c>
      <c r="F9" s="19">
        <f>'Guinée Equatoriale'!F17</f>
        <v>5953973</v>
      </c>
      <c r="G9" s="34">
        <f t="shared" si="0"/>
        <v>44583845</v>
      </c>
      <c r="H9" s="35">
        <f t="shared" si="1"/>
        <v>188325163500</v>
      </c>
    </row>
    <row r="10" spans="1:10" ht="30" customHeight="1" thickBot="1" x14ac:dyDescent="0.25">
      <c r="A10" s="30" t="s">
        <v>27</v>
      </c>
      <c r="B10" s="19">
        <f>Tchad!B17</f>
        <v>51191650</v>
      </c>
      <c r="C10" s="19">
        <f>Tchad!C17</f>
        <v>17814400</v>
      </c>
      <c r="D10" s="19">
        <f>Tchad!D17</f>
        <v>486000</v>
      </c>
      <c r="E10" s="19">
        <f>Tchad!E17</f>
        <v>1432000</v>
      </c>
      <c r="F10" s="19">
        <f>Tchad!F17</f>
        <v>2567000</v>
      </c>
      <c r="G10" s="34">
        <f t="shared" si="0"/>
        <v>73491050</v>
      </c>
      <c r="H10" s="35">
        <f t="shared" si="1"/>
        <v>604676000000</v>
      </c>
    </row>
    <row r="11" spans="1:10" ht="24.95" customHeight="1" thickBot="1" x14ac:dyDescent="0.25">
      <c r="A11" s="12" t="s">
        <v>16</v>
      </c>
      <c r="B11" s="28">
        <f t="shared" ref="B11:H11" si="2">SUM(B5:B10)</f>
        <v>438048599</v>
      </c>
      <c r="C11" s="28">
        <f t="shared" si="2"/>
        <v>141653589</v>
      </c>
      <c r="D11" s="28">
        <f t="shared" si="2"/>
        <v>51250868</v>
      </c>
      <c r="E11" s="28">
        <f t="shared" si="2"/>
        <v>55152763</v>
      </c>
      <c r="F11" s="28">
        <f t="shared" si="2"/>
        <v>44767779</v>
      </c>
      <c r="G11" s="28">
        <f t="shared" si="2"/>
        <v>730873598</v>
      </c>
      <c r="H11" s="28">
        <f t="shared" si="2"/>
        <v>5268792323500</v>
      </c>
    </row>
    <row r="12" spans="1:10" ht="20.100000000000001" customHeight="1" thickTop="1" x14ac:dyDescent="0.2"/>
    <row r="34" spans="1:11" ht="20.100000000000001" customHeight="1" x14ac:dyDescent="0.2">
      <c r="A34" s="44" t="s">
        <v>34</v>
      </c>
      <c r="B34" s="44"/>
      <c r="C34" s="44"/>
      <c r="D34" s="44"/>
      <c r="E34" s="44"/>
      <c r="F34" s="44"/>
      <c r="G34" s="44"/>
      <c r="H34" s="44"/>
      <c r="I34" s="1"/>
      <c r="J34" s="1"/>
    </row>
    <row r="35" spans="1:11" ht="20.100000000000001" customHeight="1" x14ac:dyDescent="0.2">
      <c r="A35" s="38"/>
      <c r="B35" s="38"/>
      <c r="C35" s="38"/>
      <c r="D35" s="38"/>
      <c r="E35" s="38"/>
      <c r="F35" s="38"/>
      <c r="G35" s="38"/>
      <c r="H35" s="38"/>
      <c r="I35" s="1"/>
      <c r="J35" s="1"/>
    </row>
    <row r="36" spans="1:11" ht="20.100000000000001" customHeight="1" thickBot="1" x14ac:dyDescent="0.25">
      <c r="A36" s="4" t="s">
        <v>30</v>
      </c>
      <c r="B36" s="4"/>
      <c r="C36" s="4"/>
      <c r="D36" s="4"/>
      <c r="E36" s="5" t="s">
        <v>0</v>
      </c>
      <c r="F36" s="4"/>
      <c r="G36" s="3"/>
      <c r="H36" s="18" t="s">
        <v>29</v>
      </c>
      <c r="I36" s="3"/>
      <c r="J36" s="6"/>
    </row>
    <row r="37" spans="1:11" ht="24.95" customHeight="1" thickTop="1" thickBot="1" x14ac:dyDescent="0.25">
      <c r="A37" s="29" t="s">
        <v>23</v>
      </c>
      <c r="B37" s="23">
        <v>10000</v>
      </c>
      <c r="C37" s="23">
        <v>5000</v>
      </c>
      <c r="D37" s="23">
        <v>2000</v>
      </c>
      <c r="E37" s="23">
        <v>1000</v>
      </c>
      <c r="F37" s="24">
        <v>500</v>
      </c>
      <c r="G37" s="24" t="s">
        <v>2</v>
      </c>
      <c r="H37" s="25" t="s">
        <v>3</v>
      </c>
    </row>
    <row r="38" spans="1:11" ht="30" customHeight="1" x14ac:dyDescent="0.2">
      <c r="A38" s="30" t="s">
        <v>17</v>
      </c>
      <c r="B38" s="19">
        <f>Cameroun!B34</f>
        <v>160125202</v>
      </c>
      <c r="C38" s="19">
        <f>Cameroun!C34</f>
        <v>57519401</v>
      </c>
      <c r="D38" s="19">
        <f>Cameroun!D34</f>
        <v>18531000</v>
      </c>
      <c r="E38" s="19">
        <f>Cameroun!E34</f>
        <v>21804631</v>
      </c>
      <c r="F38" s="19">
        <f>Cameroun!F34</f>
        <v>19213300</v>
      </c>
      <c r="G38" s="34">
        <f>SUM(B38:F38)</f>
        <v>277193534</v>
      </c>
      <c r="H38" s="35">
        <f>+B38*10000+C38*5000+D38*2000+E38*1000+F38*500</f>
        <v>1957322306000</v>
      </c>
    </row>
    <row r="39" spans="1:11" ht="30" customHeight="1" x14ac:dyDescent="0.2">
      <c r="A39" s="30" t="s">
        <v>31</v>
      </c>
      <c r="B39" s="19">
        <f>Centrafrique!B34</f>
        <v>10283325</v>
      </c>
      <c r="C39" s="19">
        <f>Centrafrique!C34</f>
        <v>5079548</v>
      </c>
      <c r="D39" s="19">
        <f>Centrafrique!D34</f>
        <v>1263500</v>
      </c>
      <c r="E39" s="19">
        <f>Centrafrique!E34</f>
        <v>7364095</v>
      </c>
      <c r="F39" s="19">
        <f>Centrafrique!F34</f>
        <v>4686090</v>
      </c>
      <c r="G39" s="34">
        <f t="shared" ref="G39:G43" si="3">SUM(B39:F39)</f>
        <v>28676558</v>
      </c>
      <c r="H39" s="35">
        <f t="shared" ref="H39:H43" si="4">+B39*10000+C39*5000+D39*2000+E39*1000+F39*500</f>
        <v>140465130000</v>
      </c>
    </row>
    <row r="40" spans="1:11" ht="30" customHeight="1" x14ac:dyDescent="0.2">
      <c r="A40" s="30" t="s">
        <v>21</v>
      </c>
      <c r="B40" s="19">
        <f>Congo!B34</f>
        <v>118226582</v>
      </c>
      <c r="C40" s="19">
        <f>Congo!C34</f>
        <v>26541705</v>
      </c>
      <c r="D40" s="19">
        <f>Congo!D34</f>
        <v>9678808</v>
      </c>
      <c r="E40" s="19">
        <f>Congo!E34</f>
        <v>5403095</v>
      </c>
      <c r="F40" s="19">
        <f>Congo!F34</f>
        <v>4682040</v>
      </c>
      <c r="G40" s="34">
        <f t="shared" si="3"/>
        <v>164532230</v>
      </c>
      <c r="H40" s="35">
        <f t="shared" si="4"/>
        <v>1342076076000</v>
      </c>
    </row>
    <row r="41" spans="1:11" ht="30" customHeight="1" x14ac:dyDescent="0.2">
      <c r="A41" s="30" t="s">
        <v>24</v>
      </c>
      <c r="B41" s="19">
        <f>Gabon!B34</f>
        <v>71682242</v>
      </c>
      <c r="C41" s="19">
        <f>Gabon!C34</f>
        <v>14450420</v>
      </c>
      <c r="D41" s="19">
        <f>Gabon!D34</f>
        <v>7270300</v>
      </c>
      <c r="E41" s="19">
        <f>Gabon!E34</f>
        <v>8285323</v>
      </c>
      <c r="F41" s="19">
        <f>Gabon!F34</f>
        <v>6174316</v>
      </c>
      <c r="G41" s="34">
        <f t="shared" si="3"/>
        <v>107862601</v>
      </c>
      <c r="H41" s="35">
        <f t="shared" si="4"/>
        <v>814987601000</v>
      </c>
    </row>
    <row r="42" spans="1:11" ht="30" customHeight="1" x14ac:dyDescent="0.2">
      <c r="A42" s="30" t="s">
        <v>32</v>
      </c>
      <c r="B42" s="19">
        <f>'Guinée Equatoriale'!B34</f>
        <v>18839000</v>
      </c>
      <c r="C42" s="19">
        <f>'Guinée Equatoriale'!C34</f>
        <v>12923000</v>
      </c>
      <c r="D42" s="19">
        <f>'Guinée Equatoriale'!D34</f>
        <v>8526000</v>
      </c>
      <c r="E42" s="19">
        <f>'Guinée Equatoriale'!E34</f>
        <v>16605000</v>
      </c>
      <c r="F42" s="19">
        <f>'Guinée Equatoriale'!F34</f>
        <v>11177000</v>
      </c>
      <c r="G42" s="34">
        <f t="shared" si="3"/>
        <v>68070000</v>
      </c>
      <c r="H42" s="35">
        <f t="shared" si="4"/>
        <v>292250500000</v>
      </c>
    </row>
    <row r="43" spans="1:11" ht="30" customHeight="1" thickBot="1" x14ac:dyDescent="0.25">
      <c r="A43" s="30" t="s">
        <v>27</v>
      </c>
      <c r="B43" s="19">
        <f>Tchad!B34</f>
        <v>50508020</v>
      </c>
      <c r="C43" s="19">
        <f>Tchad!C34</f>
        <v>17178590</v>
      </c>
      <c r="D43" s="19">
        <f>Tchad!D34</f>
        <v>2613400</v>
      </c>
      <c r="E43" s="19">
        <f>Tchad!E34</f>
        <v>9784730</v>
      </c>
      <c r="F43" s="19">
        <f>Tchad!F34</f>
        <v>21610744</v>
      </c>
      <c r="G43" s="34">
        <f t="shared" si="3"/>
        <v>101695484</v>
      </c>
      <c r="H43" s="35">
        <f t="shared" si="4"/>
        <v>616790052000</v>
      </c>
    </row>
    <row r="44" spans="1:11" ht="24.95" customHeight="1" thickBot="1" x14ac:dyDescent="0.25">
      <c r="A44" s="12" t="s">
        <v>16</v>
      </c>
      <c r="B44" s="28">
        <f t="shared" ref="B44:H44" si="5">SUM(B38:B43)</f>
        <v>429664371</v>
      </c>
      <c r="C44" s="28">
        <f t="shared" si="5"/>
        <v>133692664</v>
      </c>
      <c r="D44" s="28">
        <f t="shared" si="5"/>
        <v>47883008</v>
      </c>
      <c r="E44" s="28">
        <f t="shared" si="5"/>
        <v>69246874</v>
      </c>
      <c r="F44" s="28">
        <f t="shared" si="5"/>
        <v>67543490</v>
      </c>
      <c r="G44" s="28">
        <f t="shared" si="5"/>
        <v>748030407</v>
      </c>
      <c r="H44" s="28">
        <f t="shared" si="5"/>
        <v>5163891665000</v>
      </c>
    </row>
    <row r="45" spans="1:11" ht="20.100000000000001" customHeight="1" thickTop="1" x14ac:dyDescent="0.2">
      <c r="A45" s="1"/>
      <c r="B45" s="1"/>
      <c r="C45" s="1"/>
      <c r="D45" s="4"/>
      <c r="E45" s="4"/>
      <c r="F45" s="4"/>
      <c r="G45" s="1"/>
      <c r="H45" s="1"/>
      <c r="I45" s="1"/>
      <c r="J45" s="1"/>
      <c r="K45" s="1"/>
    </row>
    <row r="46" spans="1:11" ht="20.100000000000001" customHeight="1" x14ac:dyDescent="0.2">
      <c r="A46" s="1"/>
      <c r="B46" s="1"/>
      <c r="C46" s="1"/>
      <c r="D46" s="4"/>
      <c r="E46" s="4"/>
      <c r="F46" s="4"/>
      <c r="G46" s="1"/>
      <c r="H46" s="1"/>
      <c r="I46" s="1"/>
      <c r="J46" s="1"/>
      <c r="K46" s="1"/>
    </row>
    <row r="47" spans="1:11" ht="20.100000000000001" customHeight="1" x14ac:dyDescent="0.2">
      <c r="A47" s="1"/>
      <c r="B47" s="1"/>
      <c r="C47" s="1"/>
      <c r="D47" s="4"/>
      <c r="E47" s="4"/>
      <c r="F47" s="4"/>
      <c r="G47" s="1"/>
      <c r="H47" s="1"/>
      <c r="I47" s="1"/>
      <c r="J47" s="1"/>
      <c r="K47" s="1"/>
    </row>
    <row r="48" spans="1:11" ht="20.100000000000001" customHeight="1" x14ac:dyDescent="0.2">
      <c r="A48" s="1"/>
      <c r="B48" s="1"/>
      <c r="C48" s="1"/>
      <c r="D48" s="4"/>
      <c r="E48" s="4"/>
      <c r="F48" s="4"/>
      <c r="G48" s="1"/>
      <c r="H48" s="1"/>
      <c r="I48" s="1"/>
      <c r="J48" s="1"/>
      <c r="K48" s="1"/>
    </row>
    <row r="49" spans="1:11" ht="20.100000000000001" customHeight="1" x14ac:dyDescent="0.2">
      <c r="A49" s="1"/>
      <c r="B49" s="1"/>
      <c r="C49" s="1"/>
      <c r="D49" s="4"/>
      <c r="E49" s="4"/>
      <c r="F49" s="4"/>
      <c r="G49" s="1"/>
      <c r="H49" s="1"/>
      <c r="I49" s="1"/>
      <c r="J49" s="1"/>
      <c r="K49" s="1"/>
    </row>
    <row r="50" spans="1:11" ht="20.100000000000001" customHeight="1" x14ac:dyDescent="0.2">
      <c r="A50" s="1"/>
      <c r="B50" s="1"/>
      <c r="C50" s="1"/>
      <c r="D50" s="4"/>
      <c r="E50" s="4"/>
      <c r="F50" s="4"/>
      <c r="G50" s="1"/>
      <c r="H50" s="1"/>
      <c r="I50" s="1"/>
      <c r="J50" s="1"/>
      <c r="K50" s="1"/>
    </row>
    <row r="51" spans="1:11" ht="20.100000000000001" customHeight="1" x14ac:dyDescent="0.2">
      <c r="A51" s="1"/>
      <c r="B51" s="1"/>
      <c r="C51" s="1"/>
      <c r="D51" s="4"/>
      <c r="E51" s="4"/>
      <c r="F51" s="4"/>
      <c r="G51" s="1"/>
      <c r="H51" s="1"/>
      <c r="I51" s="1"/>
      <c r="J51" s="1"/>
      <c r="K51" s="1"/>
    </row>
    <row r="52" spans="1:11" ht="20.100000000000001" customHeight="1" x14ac:dyDescent="0.2">
      <c r="A52" s="1"/>
      <c r="B52" s="1"/>
      <c r="C52" s="1"/>
      <c r="D52" s="4"/>
      <c r="E52" s="4"/>
      <c r="F52" s="4"/>
      <c r="G52" s="1"/>
      <c r="H52" s="1"/>
      <c r="I52" s="1"/>
      <c r="J52" s="1"/>
      <c r="K52" s="1"/>
    </row>
    <row r="53" spans="1:11" ht="20.100000000000001" customHeight="1" x14ac:dyDescent="0.2">
      <c r="A53" s="1"/>
      <c r="B53" s="1"/>
      <c r="C53" s="1"/>
      <c r="D53" s="4"/>
      <c r="E53" s="4"/>
      <c r="F53" s="4"/>
      <c r="G53" s="1"/>
      <c r="H53" s="1"/>
      <c r="I53" s="1"/>
      <c r="J53" s="1"/>
      <c r="K53" s="1"/>
    </row>
    <row r="54" spans="1:11" ht="20.100000000000001" customHeight="1" x14ac:dyDescent="0.2">
      <c r="A54" s="1"/>
      <c r="B54" s="1"/>
      <c r="C54" s="1"/>
      <c r="D54" s="4"/>
      <c r="E54" s="4"/>
      <c r="F54" s="4"/>
      <c r="G54" s="1"/>
      <c r="H54" s="1"/>
      <c r="I54" s="1"/>
      <c r="J54" s="1"/>
      <c r="K54" s="1"/>
    </row>
    <row r="55" spans="1:11" ht="20.100000000000001" customHeight="1" x14ac:dyDescent="0.2">
      <c r="A55" s="1"/>
      <c r="B55" s="1"/>
      <c r="C55" s="1"/>
      <c r="D55" s="4"/>
      <c r="E55" s="4"/>
      <c r="F55" s="4"/>
      <c r="G55" s="1"/>
      <c r="H55" s="1"/>
      <c r="I55" s="1"/>
      <c r="J55" s="1"/>
      <c r="K55" s="1"/>
    </row>
    <row r="56" spans="1:11" ht="20.100000000000001" customHeight="1" x14ac:dyDescent="0.2">
      <c r="A56" s="1"/>
      <c r="B56" s="1"/>
      <c r="C56" s="1"/>
      <c r="D56" s="4"/>
      <c r="E56" s="4"/>
      <c r="F56" s="4"/>
      <c r="G56" s="1"/>
      <c r="H56" s="1"/>
      <c r="I56" s="1"/>
      <c r="J56" s="1"/>
      <c r="K56" s="1"/>
    </row>
    <row r="57" spans="1:11" ht="20.100000000000001" customHeight="1" x14ac:dyDescent="0.2">
      <c r="A57" s="1"/>
      <c r="B57" s="1"/>
      <c r="C57" s="1"/>
      <c r="D57" s="4"/>
      <c r="E57" s="4"/>
      <c r="F57" s="4"/>
      <c r="G57" s="1"/>
      <c r="H57" s="1"/>
      <c r="I57" s="1"/>
      <c r="J57" s="1"/>
      <c r="K57" s="1"/>
    </row>
    <row r="58" spans="1:11" ht="20.100000000000001" customHeight="1" x14ac:dyDescent="0.2">
      <c r="A58" s="1"/>
      <c r="B58" s="1"/>
      <c r="C58" s="1"/>
      <c r="D58" s="4"/>
      <c r="E58" s="4"/>
      <c r="F58" s="4"/>
      <c r="G58" s="1"/>
      <c r="H58" s="1"/>
      <c r="I58" s="1"/>
      <c r="J58" s="1"/>
      <c r="K58" s="1"/>
    </row>
    <row r="59" spans="1:11" ht="20.100000000000001" customHeight="1" x14ac:dyDescent="0.2">
      <c r="A59" s="1"/>
      <c r="B59" s="1"/>
      <c r="C59" s="1"/>
      <c r="D59" s="4"/>
      <c r="E59" s="4"/>
      <c r="F59" s="4"/>
      <c r="G59" s="1"/>
      <c r="H59" s="1"/>
      <c r="I59" s="1"/>
      <c r="J59" s="1"/>
      <c r="K59" s="1"/>
    </row>
    <row r="60" spans="1:11" ht="20.100000000000001" customHeight="1" x14ac:dyDescent="0.2">
      <c r="A60" s="1"/>
      <c r="B60" s="1"/>
      <c r="C60" s="1"/>
      <c r="D60" s="4"/>
      <c r="E60" s="4"/>
      <c r="F60" s="4"/>
      <c r="G60" s="1"/>
      <c r="H60" s="1"/>
      <c r="I60" s="1"/>
      <c r="J60" s="1"/>
      <c r="K60" s="1"/>
    </row>
    <row r="61" spans="1:11" ht="20.100000000000001" customHeight="1" x14ac:dyDescent="0.2">
      <c r="A61" s="1"/>
      <c r="B61" s="1"/>
      <c r="C61" s="1"/>
      <c r="D61" s="4"/>
      <c r="E61" s="4"/>
      <c r="F61" s="4"/>
      <c r="G61" s="1"/>
      <c r="H61" s="1"/>
      <c r="I61" s="1"/>
      <c r="J61" s="1"/>
      <c r="K61" s="1"/>
    </row>
    <row r="62" spans="1:11" ht="20.100000000000001" customHeight="1" x14ac:dyDescent="0.2">
      <c r="A62" s="1"/>
      <c r="B62" s="1"/>
      <c r="C62" s="1"/>
      <c r="D62" s="4"/>
      <c r="E62" s="4"/>
      <c r="F62" s="4"/>
      <c r="G62" s="1"/>
      <c r="H62" s="1"/>
      <c r="I62" s="1"/>
      <c r="J62" s="1"/>
      <c r="K62" s="1"/>
    </row>
    <row r="63" spans="1:11" ht="20.100000000000001" customHeight="1" x14ac:dyDescent="0.2">
      <c r="A63" s="1"/>
      <c r="B63" s="1"/>
      <c r="C63" s="1"/>
      <c r="D63" s="4"/>
      <c r="E63" s="4"/>
      <c r="F63" s="4"/>
      <c r="G63" s="1"/>
      <c r="H63" s="1"/>
      <c r="I63" s="1"/>
      <c r="J63" s="1"/>
      <c r="K63" s="1"/>
    </row>
    <row r="64" spans="1:11" ht="20.100000000000001" customHeight="1" x14ac:dyDescent="0.2">
      <c r="A64" s="1"/>
      <c r="B64" s="1"/>
      <c r="C64" s="1"/>
      <c r="D64" s="4"/>
      <c r="E64" s="4"/>
      <c r="F64" s="4"/>
      <c r="G64" s="1"/>
      <c r="H64" s="1"/>
      <c r="I64" s="1"/>
      <c r="J64" s="1"/>
      <c r="K64" s="1"/>
    </row>
    <row r="65" spans="1:11" ht="20.100000000000001" customHeight="1" x14ac:dyDescent="0.2">
      <c r="A65" s="1"/>
      <c r="B65" s="1"/>
      <c r="C65" s="1"/>
      <c r="D65" s="4"/>
      <c r="E65" s="4"/>
      <c r="F65" s="4"/>
      <c r="G65" s="1"/>
      <c r="H65" s="1"/>
      <c r="I65" s="1"/>
      <c r="J65" s="1"/>
      <c r="K65" s="1"/>
    </row>
    <row r="66" spans="1:11" ht="20.100000000000001" customHeight="1" x14ac:dyDescent="0.2">
      <c r="A66" s="1"/>
      <c r="B66" s="1"/>
      <c r="C66" s="1"/>
      <c r="D66" s="4"/>
      <c r="E66" s="4"/>
      <c r="F66" s="4"/>
      <c r="G66" s="1"/>
      <c r="H66" s="1"/>
      <c r="I66" s="1"/>
      <c r="J66" s="1"/>
      <c r="K66" s="1"/>
    </row>
    <row r="67" spans="1:11" ht="20.100000000000001" customHeight="1" x14ac:dyDescent="0.2">
      <c r="A67" s="44" t="s">
        <v>33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</row>
    <row r="68" spans="1:11" ht="20.100000000000001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20.100000000000001" customHeight="1" thickBot="1" x14ac:dyDescent="0.25">
      <c r="A69" s="4" t="s">
        <v>30</v>
      </c>
      <c r="B69" s="4"/>
      <c r="C69" s="4"/>
      <c r="D69" s="4"/>
      <c r="E69" s="5" t="s">
        <v>28</v>
      </c>
      <c r="F69" s="4"/>
      <c r="G69" s="4"/>
      <c r="H69" s="4"/>
      <c r="I69" s="4"/>
      <c r="J69" s="3"/>
      <c r="K69" s="18" t="s">
        <v>29</v>
      </c>
    </row>
    <row r="70" spans="1:11" ht="20.100000000000001" customHeight="1" thickTop="1" thickBot="1" x14ac:dyDescent="0.25">
      <c r="A70" s="29" t="s">
        <v>23</v>
      </c>
      <c r="B70" s="8">
        <v>500</v>
      </c>
      <c r="C70" s="8">
        <v>100</v>
      </c>
      <c r="D70" s="8">
        <v>50</v>
      </c>
      <c r="E70" s="8">
        <v>25</v>
      </c>
      <c r="F70" s="9">
        <v>10</v>
      </c>
      <c r="G70" s="9">
        <v>5</v>
      </c>
      <c r="H70" s="9">
        <v>2</v>
      </c>
      <c r="I70" s="9">
        <v>1</v>
      </c>
      <c r="J70" s="9" t="s">
        <v>2</v>
      </c>
      <c r="K70" s="10" t="s">
        <v>3</v>
      </c>
    </row>
    <row r="71" spans="1:11" ht="30" customHeight="1" x14ac:dyDescent="0.2">
      <c r="A71" s="30" t="s">
        <v>17</v>
      </c>
      <c r="B71" s="19">
        <f>Cameroun!B52</f>
        <v>38000</v>
      </c>
      <c r="C71" s="19">
        <f>Cameroun!C52</f>
        <v>0</v>
      </c>
      <c r="D71" s="19">
        <f>Cameroun!D52</f>
        <v>0</v>
      </c>
      <c r="E71" s="19">
        <f>Cameroun!E52</f>
        <v>0</v>
      </c>
      <c r="F71" s="19">
        <f>Cameroun!F52</f>
        <v>1000</v>
      </c>
      <c r="G71" s="19">
        <f>Cameroun!G52</f>
        <v>0</v>
      </c>
      <c r="H71" s="19">
        <f>Cameroun!H52</f>
        <v>0</v>
      </c>
      <c r="I71" s="19">
        <f>Cameroun!I52</f>
        <v>0</v>
      </c>
      <c r="J71" s="20">
        <f>SUM(B71:I71)</f>
        <v>39000</v>
      </c>
      <c r="K71" s="21">
        <f>B71*500+C71*100+D71*50+E71*25+F71*10+G71*5+H71*2+I71*1</f>
        <v>19010000</v>
      </c>
    </row>
    <row r="72" spans="1:11" ht="30" customHeight="1" x14ac:dyDescent="0.2">
      <c r="A72" s="30" t="s">
        <v>31</v>
      </c>
      <c r="B72" s="19">
        <f>Centrafrique!B52</f>
        <v>0</v>
      </c>
      <c r="C72" s="19">
        <f>Centrafrique!C52</f>
        <v>0</v>
      </c>
      <c r="D72" s="19">
        <f>Centrafrique!D52</f>
        <v>0</v>
      </c>
      <c r="E72" s="19">
        <f>Centrafrique!E52</f>
        <v>0</v>
      </c>
      <c r="F72" s="19">
        <f>Centrafrique!F52</f>
        <v>0</v>
      </c>
      <c r="G72" s="19">
        <f>Centrafrique!G52</f>
        <v>0</v>
      </c>
      <c r="H72" s="19">
        <f>Centrafrique!H52</f>
        <v>0</v>
      </c>
      <c r="I72" s="19">
        <f>Centrafrique!I52</f>
        <v>0</v>
      </c>
      <c r="J72" s="20">
        <f t="shared" ref="J72:J76" si="6">SUM(B72:I72)</f>
        <v>0</v>
      </c>
      <c r="K72" s="21">
        <f t="shared" ref="K72:K76" si="7">B72*500+C72*100+D72*50+E72*25+F72*10+G72*5+H72*2+I72*1</f>
        <v>0</v>
      </c>
    </row>
    <row r="73" spans="1:11" ht="30" customHeight="1" x14ac:dyDescent="0.2">
      <c r="A73" s="30" t="s">
        <v>21</v>
      </c>
      <c r="B73" s="19">
        <f>Congo!B52</f>
        <v>0</v>
      </c>
      <c r="C73" s="19">
        <f>Congo!C52</f>
        <v>0</v>
      </c>
      <c r="D73" s="19">
        <f>Congo!D52</f>
        <v>0</v>
      </c>
      <c r="E73" s="19">
        <f>Congo!E52</f>
        <v>0</v>
      </c>
      <c r="F73" s="19">
        <f>Congo!F52</f>
        <v>0</v>
      </c>
      <c r="G73" s="19">
        <f>Congo!G52</f>
        <v>0</v>
      </c>
      <c r="H73" s="19">
        <f>Congo!H52</f>
        <v>0</v>
      </c>
      <c r="I73" s="19">
        <f>Congo!I52</f>
        <v>0</v>
      </c>
      <c r="J73" s="20">
        <f t="shared" si="6"/>
        <v>0</v>
      </c>
      <c r="K73" s="21">
        <f t="shared" si="7"/>
        <v>0</v>
      </c>
    </row>
    <row r="74" spans="1:11" ht="30" customHeight="1" x14ac:dyDescent="0.2">
      <c r="A74" s="30" t="s">
        <v>24</v>
      </c>
      <c r="B74" s="19">
        <f>Gabon!B52</f>
        <v>0</v>
      </c>
      <c r="C74" s="19">
        <f>Gabon!C52</f>
        <v>0</v>
      </c>
      <c r="D74" s="19">
        <f>Gabon!D52</f>
        <v>0</v>
      </c>
      <c r="E74" s="19">
        <f>Gabon!E52</f>
        <v>0</v>
      </c>
      <c r="F74" s="19">
        <f>Gabon!F52</f>
        <v>0</v>
      </c>
      <c r="G74" s="19">
        <f>Gabon!G52</f>
        <v>0</v>
      </c>
      <c r="H74" s="19">
        <f>Gabon!H52</f>
        <v>0</v>
      </c>
      <c r="I74" s="19">
        <f>Gabon!I52</f>
        <v>0</v>
      </c>
      <c r="J74" s="20">
        <f t="shared" si="6"/>
        <v>0</v>
      </c>
      <c r="K74" s="21">
        <f t="shared" si="7"/>
        <v>0</v>
      </c>
    </row>
    <row r="75" spans="1:11" ht="30" customHeight="1" x14ac:dyDescent="0.2">
      <c r="A75" s="30" t="s">
        <v>32</v>
      </c>
      <c r="B75" s="19">
        <f>'Guinée Equatoriale'!B52</f>
        <v>0</v>
      </c>
      <c r="C75" s="19">
        <f>'Guinée Equatoriale'!C52</f>
        <v>179</v>
      </c>
      <c r="D75" s="19">
        <f>'Guinée Equatoriale'!D52</f>
        <v>25</v>
      </c>
      <c r="E75" s="19">
        <f>'Guinée Equatoriale'!E52</f>
        <v>10</v>
      </c>
      <c r="F75" s="19">
        <f>'Guinée Equatoriale'!F52</f>
        <v>380</v>
      </c>
      <c r="G75" s="19">
        <f>'Guinée Equatoriale'!G52</f>
        <v>91</v>
      </c>
      <c r="H75" s="19">
        <f>'Guinée Equatoriale'!H52</f>
        <v>46</v>
      </c>
      <c r="I75" s="19">
        <f>'Guinée Equatoriale'!I52</f>
        <v>272</v>
      </c>
      <c r="J75" s="20">
        <f t="shared" si="6"/>
        <v>1003</v>
      </c>
      <c r="K75" s="21">
        <f t="shared" si="7"/>
        <v>24019</v>
      </c>
    </row>
    <row r="76" spans="1:11" ht="30" customHeight="1" thickBot="1" x14ac:dyDescent="0.25">
      <c r="A76" s="30" t="s">
        <v>27</v>
      </c>
      <c r="B76" s="19">
        <f>Tchad!B52</f>
        <v>20000</v>
      </c>
      <c r="C76" s="19">
        <f>Tchad!C52</f>
        <v>0</v>
      </c>
      <c r="D76" s="19">
        <f>Tchad!D52</f>
        <v>0</v>
      </c>
      <c r="E76" s="19">
        <f>Tchad!E52</f>
        <v>0</v>
      </c>
      <c r="F76" s="19">
        <f>Tchad!F52</f>
        <v>0</v>
      </c>
      <c r="G76" s="19">
        <f>Tchad!G52</f>
        <v>0</v>
      </c>
      <c r="H76" s="19">
        <f>Tchad!H52</f>
        <v>0</v>
      </c>
      <c r="I76" s="19">
        <f>Tchad!I52</f>
        <v>0</v>
      </c>
      <c r="J76" s="20">
        <f t="shared" si="6"/>
        <v>20000</v>
      </c>
      <c r="K76" s="21">
        <f t="shared" si="7"/>
        <v>10000000</v>
      </c>
    </row>
    <row r="77" spans="1:11" ht="20.100000000000001" customHeight="1" thickBot="1" x14ac:dyDescent="0.25">
      <c r="A77" s="12" t="s">
        <v>16</v>
      </c>
      <c r="B77" s="28">
        <f t="shared" ref="B77:K77" si="8">SUM(B71:B76)</f>
        <v>58000</v>
      </c>
      <c r="C77" s="28">
        <f t="shared" si="8"/>
        <v>179</v>
      </c>
      <c r="D77" s="28">
        <f t="shared" si="8"/>
        <v>25</v>
      </c>
      <c r="E77" s="28">
        <f t="shared" si="8"/>
        <v>10</v>
      </c>
      <c r="F77" s="28">
        <f t="shared" si="8"/>
        <v>1380</v>
      </c>
      <c r="G77" s="28">
        <f t="shared" si="8"/>
        <v>91</v>
      </c>
      <c r="H77" s="28">
        <f t="shared" si="8"/>
        <v>46</v>
      </c>
      <c r="I77" s="28">
        <f t="shared" si="8"/>
        <v>272</v>
      </c>
      <c r="J77" s="28">
        <f t="shared" si="8"/>
        <v>60003</v>
      </c>
      <c r="K77" s="31">
        <f t="shared" si="8"/>
        <v>29034019</v>
      </c>
    </row>
    <row r="78" spans="1:11" ht="20.100000000000001" customHeight="1" thickTop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20.10000000000000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20.10000000000000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20.10000000000000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20.10000000000000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20.10000000000000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20.10000000000000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20.10000000000000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20.10000000000000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20.10000000000000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20.10000000000000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20.10000000000000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21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21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21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21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21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21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21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20.100000000000001" customHeight="1" x14ac:dyDescent="0.2">
      <c r="A99" s="44" t="s">
        <v>34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1:11" ht="20.100000000000001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20.100000000000001" customHeight="1" thickBot="1" x14ac:dyDescent="0.25">
      <c r="A101" s="4" t="s">
        <v>30</v>
      </c>
      <c r="B101" s="4"/>
      <c r="C101" s="4"/>
      <c r="D101" s="4"/>
      <c r="E101" s="5" t="s">
        <v>28</v>
      </c>
      <c r="F101" s="4"/>
      <c r="G101" s="4"/>
      <c r="H101" s="4"/>
      <c r="I101" s="4"/>
      <c r="J101" s="3"/>
      <c r="K101" s="6" t="str">
        <f>K69</f>
        <v>Exercice : 2016</v>
      </c>
    </row>
    <row r="102" spans="1:11" ht="20.100000000000001" customHeight="1" thickTop="1" thickBot="1" x14ac:dyDescent="0.25">
      <c r="A102" s="29"/>
      <c r="B102" s="8">
        <v>500</v>
      </c>
      <c r="C102" s="8">
        <v>100</v>
      </c>
      <c r="D102" s="8">
        <v>50</v>
      </c>
      <c r="E102" s="8">
        <v>25</v>
      </c>
      <c r="F102" s="9">
        <v>10</v>
      </c>
      <c r="G102" s="9">
        <v>5</v>
      </c>
      <c r="H102" s="9">
        <v>2</v>
      </c>
      <c r="I102" s="9">
        <v>1</v>
      </c>
      <c r="J102" s="9" t="s">
        <v>2</v>
      </c>
      <c r="K102" s="10" t="s">
        <v>3</v>
      </c>
    </row>
    <row r="103" spans="1:11" ht="30" customHeight="1" x14ac:dyDescent="0.2">
      <c r="A103" s="30" t="s">
        <v>17</v>
      </c>
      <c r="B103" s="19">
        <f>Cameroun!B70</f>
        <v>320800</v>
      </c>
      <c r="C103" s="19">
        <f>Cameroun!C70</f>
        <v>1468753</v>
      </c>
      <c r="D103" s="19">
        <f>Cameroun!D70</f>
        <v>2892501</v>
      </c>
      <c r="E103" s="19">
        <f>Cameroun!E70</f>
        <v>3806400</v>
      </c>
      <c r="F103" s="19">
        <f>Cameroun!F70</f>
        <v>1892500</v>
      </c>
      <c r="G103" s="19">
        <f>Cameroun!G70</f>
        <v>3410001</v>
      </c>
      <c r="H103" s="19">
        <f>Cameroun!H70</f>
        <v>40000</v>
      </c>
      <c r="I103" s="19">
        <f>Cameroun!I70</f>
        <v>930000</v>
      </c>
      <c r="J103" s="20">
        <f>SUM(B103:I103)</f>
        <v>14760955</v>
      </c>
      <c r="K103" s="21">
        <f>B103*500+C103*100+D103*50+E103*25+F103*10+G103*5+H103*2+I103*1</f>
        <v>584045355</v>
      </c>
    </row>
    <row r="104" spans="1:11" ht="30" customHeight="1" x14ac:dyDescent="0.2">
      <c r="A104" s="30" t="s">
        <v>31</v>
      </c>
      <c r="B104" s="19">
        <f>Centrafrique!B70</f>
        <v>178000</v>
      </c>
      <c r="C104" s="19">
        <f>Centrafrique!C70</f>
        <v>153001</v>
      </c>
      <c r="D104" s="19">
        <f>Centrafrique!D70</f>
        <v>110195</v>
      </c>
      <c r="E104" s="19">
        <f>Centrafrique!E70</f>
        <v>67408</v>
      </c>
      <c r="F104" s="19">
        <f>Centrafrique!F70</f>
        <v>94035</v>
      </c>
      <c r="G104" s="19">
        <f>Centrafrique!G70</f>
        <v>76041</v>
      </c>
      <c r="H104" s="19">
        <f>Centrafrique!H70</f>
        <v>543</v>
      </c>
      <c r="I104" s="19">
        <f>Centrafrique!I70</f>
        <v>1595</v>
      </c>
      <c r="J104" s="20">
        <f t="shared" ref="J104:J108" si="9">SUM(B104:I104)</f>
        <v>680818</v>
      </c>
      <c r="K104" s="21">
        <f t="shared" ref="K104:K108" si="10">B104*500+C104*100+D104*50+E104*25+F104*10+G104*5+H104*2+I104*1</f>
        <v>112818286</v>
      </c>
    </row>
    <row r="105" spans="1:11" ht="30" customHeight="1" x14ac:dyDescent="0.2">
      <c r="A105" s="30" t="s">
        <v>21</v>
      </c>
      <c r="B105" s="19">
        <f>Congo!B70</f>
        <v>7418</v>
      </c>
      <c r="C105" s="19">
        <f>Congo!C70</f>
        <v>282734</v>
      </c>
      <c r="D105" s="19">
        <f>Congo!D70</f>
        <v>309273</v>
      </c>
      <c r="E105" s="19">
        <f>Congo!E70</f>
        <v>23006</v>
      </c>
      <c r="F105" s="19">
        <f>Congo!F70</f>
        <v>3624</v>
      </c>
      <c r="G105" s="19">
        <f>Congo!G70</f>
        <v>3801</v>
      </c>
      <c r="H105" s="19">
        <f>Congo!H70</f>
        <v>22668</v>
      </c>
      <c r="I105" s="19">
        <f>Congo!I70</f>
        <v>2755</v>
      </c>
      <c r="J105" s="20">
        <f t="shared" si="9"/>
        <v>655279</v>
      </c>
      <c r="K105" s="21">
        <f t="shared" si="10"/>
        <v>48124536</v>
      </c>
    </row>
    <row r="106" spans="1:11" ht="30" customHeight="1" x14ac:dyDescent="0.2">
      <c r="A106" s="30" t="s">
        <v>24</v>
      </c>
      <c r="B106" s="19">
        <f>Gabon!B70</f>
        <v>24400</v>
      </c>
      <c r="C106" s="19">
        <f>Gabon!C70</f>
        <v>249490</v>
      </c>
      <c r="D106" s="19">
        <f>Gabon!D70</f>
        <v>627020</v>
      </c>
      <c r="E106" s="19">
        <f>Gabon!E70</f>
        <v>68000</v>
      </c>
      <c r="F106" s="19">
        <f>Gabon!F70</f>
        <v>158000</v>
      </c>
      <c r="G106" s="19">
        <f>Gabon!G70</f>
        <v>108000</v>
      </c>
      <c r="H106" s="19">
        <f>Gabon!H70</f>
        <v>0</v>
      </c>
      <c r="I106" s="19">
        <f>Gabon!I70</f>
        <v>25000</v>
      </c>
      <c r="J106" s="20">
        <f t="shared" si="9"/>
        <v>1259910</v>
      </c>
      <c r="K106" s="21">
        <f t="shared" si="10"/>
        <v>72345000</v>
      </c>
    </row>
    <row r="107" spans="1:11" ht="30" customHeight="1" x14ac:dyDescent="0.2">
      <c r="A107" s="30" t="s">
        <v>32</v>
      </c>
      <c r="B107" s="19">
        <f>'Guinée Equatoriale'!B70</f>
        <v>1250</v>
      </c>
      <c r="C107" s="19">
        <f>'Guinée Equatoriale'!C70</f>
        <v>221050</v>
      </c>
      <c r="D107" s="19">
        <f>'Guinée Equatoriale'!D70</f>
        <v>332100</v>
      </c>
      <c r="E107" s="19">
        <f>'Guinée Equatoriale'!E70</f>
        <v>207000</v>
      </c>
      <c r="F107" s="19">
        <f>'Guinée Equatoriale'!F70</f>
        <v>42500</v>
      </c>
      <c r="G107" s="19">
        <f>'Guinée Equatoriale'!G70</f>
        <v>106000</v>
      </c>
      <c r="H107" s="19">
        <f>'Guinée Equatoriale'!H70</f>
        <v>5000</v>
      </c>
      <c r="I107" s="19">
        <f>'Guinée Equatoriale'!I70</f>
        <v>25000</v>
      </c>
      <c r="J107" s="20">
        <f t="shared" si="9"/>
        <v>939900</v>
      </c>
      <c r="K107" s="21">
        <f t="shared" si="10"/>
        <v>45500000</v>
      </c>
    </row>
    <row r="108" spans="1:11" ht="30" customHeight="1" thickBot="1" x14ac:dyDescent="0.25">
      <c r="A108" s="30" t="s">
        <v>27</v>
      </c>
      <c r="B108" s="19">
        <f>Tchad!B70</f>
        <v>328300</v>
      </c>
      <c r="C108" s="19">
        <f>Tchad!C70</f>
        <v>131150</v>
      </c>
      <c r="D108" s="19">
        <f>Tchad!D70</f>
        <v>140000</v>
      </c>
      <c r="E108" s="19">
        <f>Tchad!E70</f>
        <v>2000</v>
      </c>
      <c r="F108" s="19">
        <f>Tchad!F70</f>
        <v>9000</v>
      </c>
      <c r="G108" s="19">
        <f>Tchad!G70</f>
        <v>10706</v>
      </c>
      <c r="H108" s="19">
        <f>Tchad!H70</f>
        <v>7500</v>
      </c>
      <c r="I108" s="19">
        <f>Tchad!I70</f>
        <v>0</v>
      </c>
      <c r="J108" s="20">
        <f t="shared" si="9"/>
        <v>628656</v>
      </c>
      <c r="K108" s="21">
        <f t="shared" si="10"/>
        <v>184473530</v>
      </c>
    </row>
    <row r="109" spans="1:11" ht="20.100000000000001" customHeight="1" thickBot="1" x14ac:dyDescent="0.25">
      <c r="A109" s="12" t="s">
        <v>16</v>
      </c>
      <c r="B109" s="28">
        <f t="shared" ref="B109:K109" si="11">SUM(B103:B108)</f>
        <v>860168</v>
      </c>
      <c r="C109" s="28">
        <f t="shared" si="11"/>
        <v>2506178</v>
      </c>
      <c r="D109" s="28">
        <f t="shared" si="11"/>
        <v>4411089</v>
      </c>
      <c r="E109" s="28">
        <f t="shared" si="11"/>
        <v>4173814</v>
      </c>
      <c r="F109" s="28">
        <f t="shared" si="11"/>
        <v>2199659</v>
      </c>
      <c r="G109" s="28">
        <f t="shared" si="11"/>
        <v>3714549</v>
      </c>
      <c r="H109" s="28">
        <f t="shared" si="11"/>
        <v>75711</v>
      </c>
      <c r="I109" s="28">
        <f t="shared" si="11"/>
        <v>984350</v>
      </c>
      <c r="J109" s="28">
        <f t="shared" si="11"/>
        <v>18925518</v>
      </c>
      <c r="K109" s="31">
        <f t="shared" si="11"/>
        <v>1047306707</v>
      </c>
    </row>
    <row r="110" spans="1:11" ht="20.100000000000001" customHeight="1" thickTop="1" x14ac:dyDescent="0.2"/>
  </sheetData>
  <sheetProtection selectLockedCells="1" selectUnlockedCells="1"/>
  <mergeCells count="4">
    <mergeCell ref="A1:H1"/>
    <mergeCell ref="A34:H34"/>
    <mergeCell ref="A67:K67"/>
    <mergeCell ref="A99:K99"/>
  </mergeCells>
  <printOptions horizontalCentered="1"/>
  <pageMargins left="0" right="0" top="0" bottom="0" header="0.51181102362204722" footer="0.51181102362204722"/>
  <pageSetup paperSize="9" scale="60" orientation="landscape" r:id="rId1"/>
  <headerFooter alignWithMargins="0"/>
  <rowBreaks count="3" manualBreakCount="3">
    <brk id="32" max="16383" man="1"/>
    <brk id="65" max="16383" man="1"/>
    <brk id="97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Cameroun</vt:lpstr>
      <vt:lpstr>Centrafrique</vt:lpstr>
      <vt:lpstr>Congo</vt:lpstr>
      <vt:lpstr>Gabon</vt:lpstr>
      <vt:lpstr>Guinée Equatoriale</vt:lpstr>
      <vt:lpstr>Tchad</vt:lpstr>
      <vt:lpstr>Zone CEMAC</vt:lpstr>
      <vt:lpstr>Zone CEMAC PAR ETAT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ATANGANA</dc:creator>
  <cp:lastModifiedBy>SAMINOU</cp:lastModifiedBy>
  <cp:lastPrinted>2017-02-03T12:36:54Z</cp:lastPrinted>
  <dcterms:created xsi:type="dcterms:W3CDTF">2010-12-07T10:00:07Z</dcterms:created>
  <dcterms:modified xsi:type="dcterms:W3CDTF">2017-02-28T12:34:38Z</dcterms:modified>
</cp:coreProperties>
</file>