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CUSER\Documents\Statistiques de l'Emission Monétaire\2024\"/>
    </mc:Choice>
  </mc:AlternateContent>
  <xr:revisionPtr revIDLastSave="0" documentId="13_ncr:1_{E0153F4B-17EE-4DB0-A12E-C7A0835ACB4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Cameroun" sheetId="2" r:id="rId1"/>
    <sheet name="Centrafrique" sheetId="10" r:id="rId2"/>
    <sheet name="Congo" sheetId="11" r:id="rId3"/>
    <sheet name="Gabon" sheetId="12" r:id="rId4"/>
    <sheet name="Guinée Equatoriale" sheetId="13" r:id="rId5"/>
    <sheet name="Tchad" sheetId="15" r:id="rId6"/>
    <sheet name="Zone CEMAC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G22" i="15" l="1"/>
  <c r="H22" i="15"/>
  <c r="G23" i="15"/>
  <c r="H23" i="15"/>
  <c r="G24" i="15"/>
  <c r="H24" i="15"/>
  <c r="G25" i="15"/>
  <c r="H25" i="15"/>
  <c r="G26" i="15"/>
  <c r="H26" i="15"/>
  <c r="G27" i="15"/>
  <c r="H27" i="15"/>
  <c r="G28" i="15"/>
  <c r="H28" i="15"/>
  <c r="G29" i="15"/>
  <c r="H29" i="15"/>
  <c r="G30" i="15"/>
  <c r="H30" i="15"/>
  <c r="G31" i="15"/>
  <c r="H31" i="15"/>
  <c r="G32" i="15"/>
  <c r="H32" i="15"/>
  <c r="G33" i="15"/>
  <c r="H33" i="15"/>
  <c r="D118" i="14" l="1"/>
  <c r="D117" i="14"/>
  <c r="H70" i="2"/>
  <c r="D114" i="14"/>
  <c r="D111" i="14"/>
  <c r="B111" i="14"/>
  <c r="J60" i="2"/>
  <c r="F109" i="14"/>
  <c r="D108" i="14"/>
  <c r="H108" i="14"/>
  <c r="D107" i="14"/>
  <c r="H107" i="14"/>
  <c r="I107" i="14"/>
  <c r="I118" i="14"/>
  <c r="D116" i="14"/>
  <c r="H70" i="10"/>
  <c r="J66" i="10"/>
  <c r="H115" i="14"/>
  <c r="D113" i="14"/>
  <c r="H113" i="14"/>
  <c r="J62" i="10"/>
  <c r="F111" i="14"/>
  <c r="G70" i="10"/>
  <c r="D110" i="14"/>
  <c r="H110" i="14"/>
  <c r="H70" i="11"/>
  <c r="J60" i="11"/>
  <c r="B108" i="14"/>
  <c r="H70" i="12"/>
  <c r="J60" i="15"/>
  <c r="E108" i="14"/>
  <c r="I108" i="14"/>
  <c r="D83" i="14"/>
  <c r="H83" i="14"/>
  <c r="D82" i="14"/>
  <c r="H82" i="14"/>
  <c r="J47" i="13"/>
  <c r="H80" i="14"/>
  <c r="K45" i="13"/>
  <c r="K44" i="13"/>
  <c r="H77" i="14"/>
  <c r="D76" i="14"/>
  <c r="H76" i="14"/>
  <c r="D73" i="14"/>
  <c r="H73" i="14"/>
  <c r="D112" i="14"/>
  <c r="H112" i="14"/>
  <c r="B109" i="14"/>
  <c r="E41" i="14"/>
  <c r="H33" i="13"/>
  <c r="H32" i="13"/>
  <c r="F47" i="14"/>
  <c r="F46" i="14"/>
  <c r="H29" i="13"/>
  <c r="G28" i="13"/>
  <c r="H27" i="13"/>
  <c r="F42" i="14"/>
  <c r="H24" i="13"/>
  <c r="H23" i="13"/>
  <c r="G15" i="13"/>
  <c r="F14" i="14"/>
  <c r="F13" i="14"/>
  <c r="H12" i="13"/>
  <c r="F11" i="14"/>
  <c r="F10" i="14"/>
  <c r="H9" i="13"/>
  <c r="F8" i="14"/>
  <c r="G7" i="13"/>
  <c r="C5" i="14"/>
  <c r="E6" i="14"/>
  <c r="G5" i="12"/>
  <c r="B42" i="14"/>
  <c r="D15" i="14"/>
  <c r="B17" i="10"/>
  <c r="D41" i="14"/>
  <c r="F43" i="14"/>
  <c r="D43" i="14"/>
  <c r="G118" i="14"/>
  <c r="F118" i="14"/>
  <c r="E118" i="14"/>
  <c r="C118" i="14"/>
  <c r="I117" i="14"/>
  <c r="G117" i="14"/>
  <c r="F117" i="14"/>
  <c r="E117" i="14"/>
  <c r="C117" i="14"/>
  <c r="I116" i="14"/>
  <c r="G116" i="14"/>
  <c r="F116" i="14"/>
  <c r="E116" i="14"/>
  <c r="C116" i="14"/>
  <c r="I115" i="14"/>
  <c r="G115" i="14"/>
  <c r="F115" i="14"/>
  <c r="E115" i="14"/>
  <c r="D115" i="14"/>
  <c r="C115" i="14"/>
  <c r="I114" i="14"/>
  <c r="G114" i="14"/>
  <c r="F114" i="14"/>
  <c r="E114" i="14"/>
  <c r="C114" i="14"/>
  <c r="I113" i="14"/>
  <c r="G113" i="14"/>
  <c r="F113" i="14"/>
  <c r="E113" i="14"/>
  <c r="C113" i="14"/>
  <c r="I112" i="14"/>
  <c r="G112" i="14"/>
  <c r="F112" i="14"/>
  <c r="E112" i="14"/>
  <c r="C112" i="14"/>
  <c r="I111" i="14"/>
  <c r="G111" i="14"/>
  <c r="E111" i="14"/>
  <c r="C111" i="14"/>
  <c r="I110" i="14"/>
  <c r="G110" i="14"/>
  <c r="F110" i="14"/>
  <c r="E110" i="14"/>
  <c r="C110" i="14"/>
  <c r="I109" i="14"/>
  <c r="G109" i="14"/>
  <c r="E109" i="14"/>
  <c r="C109" i="14"/>
  <c r="G108" i="14"/>
  <c r="F108" i="14"/>
  <c r="C108" i="14"/>
  <c r="G107" i="14"/>
  <c r="F107" i="14"/>
  <c r="E107" i="14"/>
  <c r="C107" i="14"/>
  <c r="B118" i="14"/>
  <c r="B117" i="14"/>
  <c r="B116" i="14"/>
  <c r="B115" i="14"/>
  <c r="B114" i="14"/>
  <c r="B113" i="14"/>
  <c r="B112" i="14"/>
  <c r="B107" i="14"/>
  <c r="I84" i="14"/>
  <c r="H84" i="14"/>
  <c r="G84" i="14"/>
  <c r="F84" i="14"/>
  <c r="E84" i="14"/>
  <c r="D84" i="14"/>
  <c r="C84" i="14"/>
  <c r="I83" i="14"/>
  <c r="G83" i="14"/>
  <c r="F83" i="14"/>
  <c r="E83" i="14"/>
  <c r="C83" i="14"/>
  <c r="I82" i="14"/>
  <c r="G82" i="14"/>
  <c r="F82" i="14"/>
  <c r="E82" i="14"/>
  <c r="C82" i="14"/>
  <c r="I81" i="14"/>
  <c r="H81" i="14"/>
  <c r="G81" i="14"/>
  <c r="F81" i="14"/>
  <c r="E81" i="14"/>
  <c r="D81" i="14"/>
  <c r="C81" i="14"/>
  <c r="I80" i="14"/>
  <c r="G80" i="14"/>
  <c r="F80" i="14"/>
  <c r="E80" i="14"/>
  <c r="C80" i="14"/>
  <c r="I79" i="14"/>
  <c r="H79" i="14"/>
  <c r="G79" i="14"/>
  <c r="F79" i="14"/>
  <c r="E79" i="14"/>
  <c r="D79" i="14"/>
  <c r="C79" i="14"/>
  <c r="I78" i="14"/>
  <c r="H78" i="14"/>
  <c r="G78" i="14"/>
  <c r="F78" i="14"/>
  <c r="E78" i="14"/>
  <c r="D78" i="14"/>
  <c r="C78" i="14"/>
  <c r="I77" i="14"/>
  <c r="G77" i="14"/>
  <c r="F77" i="14"/>
  <c r="E77" i="14"/>
  <c r="C77" i="14"/>
  <c r="I76" i="14"/>
  <c r="G76" i="14"/>
  <c r="F76" i="14"/>
  <c r="E76" i="14"/>
  <c r="C76" i="14"/>
  <c r="I75" i="14"/>
  <c r="H75" i="14"/>
  <c r="G75" i="14"/>
  <c r="F75" i="14"/>
  <c r="E75" i="14"/>
  <c r="D75" i="14"/>
  <c r="C75" i="14"/>
  <c r="I74" i="14"/>
  <c r="H74" i="14"/>
  <c r="G74" i="14"/>
  <c r="F74" i="14"/>
  <c r="E74" i="14"/>
  <c r="D74" i="14"/>
  <c r="C74" i="14"/>
  <c r="I73" i="14"/>
  <c r="G73" i="14"/>
  <c r="F73" i="14"/>
  <c r="E73" i="14"/>
  <c r="C73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F49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F45" i="14"/>
  <c r="E45" i="14"/>
  <c r="D45" i="14"/>
  <c r="C45" i="14"/>
  <c r="E44" i="14"/>
  <c r="D44" i="14"/>
  <c r="C44" i="14"/>
  <c r="E43" i="14"/>
  <c r="C43" i="14"/>
  <c r="E42" i="14"/>
  <c r="D42" i="14"/>
  <c r="C42" i="14"/>
  <c r="C41" i="14"/>
  <c r="E40" i="14"/>
  <c r="D40" i="14"/>
  <c r="C40" i="14"/>
  <c r="E39" i="14"/>
  <c r="D39" i="14"/>
  <c r="C39" i="14"/>
  <c r="E38" i="14"/>
  <c r="D38" i="14"/>
  <c r="C38" i="14"/>
  <c r="B49" i="14"/>
  <c r="B48" i="14"/>
  <c r="B47" i="14"/>
  <c r="B46" i="14"/>
  <c r="B45" i="14"/>
  <c r="B44" i="14"/>
  <c r="B43" i="14"/>
  <c r="B41" i="14"/>
  <c r="B40" i="14"/>
  <c r="B39" i="14"/>
  <c r="B38" i="14"/>
  <c r="F16" i="14"/>
  <c r="E16" i="14"/>
  <c r="D16" i="14"/>
  <c r="C16" i="14"/>
  <c r="E15" i="14"/>
  <c r="C15" i="14"/>
  <c r="E14" i="14"/>
  <c r="D14" i="14"/>
  <c r="C14" i="14"/>
  <c r="E13" i="14"/>
  <c r="D13" i="14"/>
  <c r="C13" i="14"/>
  <c r="F12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F7" i="14"/>
  <c r="E7" i="14"/>
  <c r="D7" i="14"/>
  <c r="C7" i="14"/>
  <c r="F6" i="14"/>
  <c r="D6" i="14"/>
  <c r="C6" i="14"/>
  <c r="B16" i="14"/>
  <c r="B15" i="14"/>
  <c r="B14" i="14"/>
  <c r="B13" i="14"/>
  <c r="B12" i="14"/>
  <c r="B11" i="14"/>
  <c r="B10" i="14"/>
  <c r="B9" i="14"/>
  <c r="B8" i="14"/>
  <c r="B7" i="14"/>
  <c r="I70" i="15"/>
  <c r="H70" i="15"/>
  <c r="G70" i="15"/>
  <c r="F70" i="15"/>
  <c r="E70" i="15"/>
  <c r="D70" i="15"/>
  <c r="C70" i="15"/>
  <c r="B70" i="15"/>
  <c r="K69" i="15"/>
  <c r="J69" i="15"/>
  <c r="K68" i="15"/>
  <c r="J68" i="15"/>
  <c r="K67" i="15"/>
  <c r="J67" i="15"/>
  <c r="K66" i="15"/>
  <c r="J66" i="15"/>
  <c r="K65" i="15"/>
  <c r="J65" i="15"/>
  <c r="K64" i="15"/>
  <c r="J64" i="15"/>
  <c r="K63" i="15"/>
  <c r="J63" i="15"/>
  <c r="K62" i="15"/>
  <c r="J62" i="15"/>
  <c r="K61" i="15"/>
  <c r="J61" i="15"/>
  <c r="K56" i="15"/>
  <c r="I52" i="15"/>
  <c r="H52" i="15"/>
  <c r="G52" i="15"/>
  <c r="F52" i="15"/>
  <c r="E52" i="15"/>
  <c r="D52" i="15"/>
  <c r="C52" i="15"/>
  <c r="B52" i="15"/>
  <c r="K51" i="15"/>
  <c r="J51" i="15"/>
  <c r="K50" i="15"/>
  <c r="J50" i="15"/>
  <c r="K49" i="15"/>
  <c r="J49" i="15"/>
  <c r="K48" i="15"/>
  <c r="J48" i="15"/>
  <c r="K47" i="15"/>
  <c r="J47" i="15"/>
  <c r="K46" i="15"/>
  <c r="J46" i="15"/>
  <c r="K45" i="15"/>
  <c r="J45" i="15"/>
  <c r="K44" i="15"/>
  <c r="J44" i="15"/>
  <c r="K43" i="15"/>
  <c r="J43" i="15"/>
  <c r="K42" i="15"/>
  <c r="J42" i="15"/>
  <c r="K41" i="15"/>
  <c r="J41" i="15"/>
  <c r="K40" i="15"/>
  <c r="J40" i="15"/>
  <c r="E34" i="15"/>
  <c r="D34" i="15"/>
  <c r="C34" i="15"/>
  <c r="B34" i="15"/>
  <c r="F17" i="15"/>
  <c r="E17" i="15"/>
  <c r="D17" i="15"/>
  <c r="C17" i="15"/>
  <c r="B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K105" i="14"/>
  <c r="I70" i="13"/>
  <c r="G70" i="13"/>
  <c r="F70" i="13"/>
  <c r="E70" i="13"/>
  <c r="C70" i="13"/>
  <c r="K69" i="13"/>
  <c r="J69" i="13"/>
  <c r="K68" i="13"/>
  <c r="J68" i="13"/>
  <c r="K67" i="13"/>
  <c r="J67" i="13"/>
  <c r="K66" i="13"/>
  <c r="J66" i="13"/>
  <c r="K65" i="13"/>
  <c r="J65" i="13"/>
  <c r="K64" i="13"/>
  <c r="J64" i="13"/>
  <c r="K63" i="13"/>
  <c r="K62" i="13"/>
  <c r="J62" i="13"/>
  <c r="K61" i="13"/>
  <c r="J61" i="13"/>
  <c r="K59" i="13"/>
  <c r="J59" i="13"/>
  <c r="K58" i="13"/>
  <c r="J58" i="13"/>
  <c r="K56" i="13"/>
  <c r="I52" i="13"/>
  <c r="G52" i="13"/>
  <c r="F52" i="13"/>
  <c r="E52" i="13"/>
  <c r="C52" i="13"/>
  <c r="B52" i="13"/>
  <c r="K51" i="13"/>
  <c r="J51" i="13"/>
  <c r="K50" i="13"/>
  <c r="J50" i="13"/>
  <c r="J49" i="13"/>
  <c r="K48" i="13"/>
  <c r="J48" i="13"/>
  <c r="K47" i="13"/>
  <c r="K46" i="13"/>
  <c r="J46" i="13"/>
  <c r="J45" i="13"/>
  <c r="K43" i="13"/>
  <c r="J43" i="13"/>
  <c r="K42" i="13"/>
  <c r="J42" i="13"/>
  <c r="K41" i="13"/>
  <c r="J41" i="13"/>
  <c r="K40" i="13"/>
  <c r="J40" i="13"/>
  <c r="E34" i="13"/>
  <c r="D34" i="13"/>
  <c r="C34" i="13"/>
  <c r="B34" i="13"/>
  <c r="G33" i="13"/>
  <c r="G31" i="13"/>
  <c r="H28" i="13"/>
  <c r="G26" i="13"/>
  <c r="G24" i="13"/>
  <c r="G22" i="13"/>
  <c r="H16" i="13"/>
  <c r="G16" i="13"/>
  <c r="H15" i="13"/>
  <c r="H11" i="13"/>
  <c r="G10" i="13"/>
  <c r="G8" i="13"/>
  <c r="H7" i="13"/>
  <c r="I70" i="12"/>
  <c r="G70" i="12"/>
  <c r="F70" i="12"/>
  <c r="E70" i="12"/>
  <c r="C70" i="12"/>
  <c r="K69" i="12"/>
  <c r="K68" i="12"/>
  <c r="J68" i="12"/>
  <c r="K67" i="12"/>
  <c r="J67" i="12"/>
  <c r="K66" i="12"/>
  <c r="J66" i="12"/>
  <c r="K65" i="12"/>
  <c r="J65" i="12"/>
  <c r="K64" i="12"/>
  <c r="J64" i="12"/>
  <c r="K63" i="12"/>
  <c r="J63" i="12"/>
  <c r="K62" i="12"/>
  <c r="J62" i="12"/>
  <c r="K60" i="12"/>
  <c r="J60" i="12"/>
  <c r="K59" i="12"/>
  <c r="J59" i="12"/>
  <c r="K58" i="12"/>
  <c r="J58" i="12"/>
  <c r="K56" i="12"/>
  <c r="I52" i="12"/>
  <c r="H52" i="12"/>
  <c r="G52" i="12"/>
  <c r="F52" i="12"/>
  <c r="E52" i="12"/>
  <c r="D52" i="12"/>
  <c r="C52" i="12"/>
  <c r="B52" i="12"/>
  <c r="K51" i="12"/>
  <c r="J51" i="12"/>
  <c r="K50" i="12"/>
  <c r="J50" i="12"/>
  <c r="K49" i="12"/>
  <c r="J49" i="12"/>
  <c r="K48" i="12"/>
  <c r="J48" i="12"/>
  <c r="K47" i="12"/>
  <c r="J47" i="12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J40" i="12"/>
  <c r="F34" i="12"/>
  <c r="E34" i="12"/>
  <c r="D34" i="12"/>
  <c r="C34" i="12"/>
  <c r="B34" i="12"/>
  <c r="H33" i="12"/>
  <c r="G33" i="12"/>
  <c r="H32" i="12"/>
  <c r="G32" i="12"/>
  <c r="H31" i="12"/>
  <c r="G31" i="12"/>
  <c r="H30" i="12"/>
  <c r="G30" i="12"/>
  <c r="H29" i="12"/>
  <c r="G29" i="12"/>
  <c r="H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F17" i="12"/>
  <c r="D17" i="12"/>
  <c r="C17" i="12"/>
  <c r="B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G6" i="12"/>
  <c r="I70" i="11"/>
  <c r="G70" i="11"/>
  <c r="F70" i="11"/>
  <c r="E70" i="11"/>
  <c r="C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1" i="11"/>
  <c r="J61" i="11"/>
  <c r="K58" i="11"/>
  <c r="J58" i="11"/>
  <c r="K56" i="11"/>
  <c r="I52" i="11"/>
  <c r="H52" i="11"/>
  <c r="G52" i="11"/>
  <c r="F52" i="11"/>
  <c r="E52" i="11"/>
  <c r="D52" i="11"/>
  <c r="C52" i="11"/>
  <c r="B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F34" i="11"/>
  <c r="E34" i="11"/>
  <c r="D34" i="11"/>
  <c r="C34" i="11"/>
  <c r="B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F17" i="11"/>
  <c r="E17" i="11"/>
  <c r="D17" i="11"/>
  <c r="C17" i="11"/>
  <c r="B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I70" i="10"/>
  <c r="F70" i="10"/>
  <c r="E70" i="10"/>
  <c r="D70" i="10"/>
  <c r="B70" i="10"/>
  <c r="K69" i="10"/>
  <c r="J69" i="10"/>
  <c r="K68" i="10"/>
  <c r="J68" i="10"/>
  <c r="K67" i="10"/>
  <c r="J67" i="10"/>
  <c r="K66" i="10"/>
  <c r="K65" i="10"/>
  <c r="K64" i="10"/>
  <c r="J64" i="10"/>
  <c r="K63" i="10"/>
  <c r="J63" i="10"/>
  <c r="K61" i="10"/>
  <c r="J61" i="10"/>
  <c r="K60" i="10"/>
  <c r="J60" i="10"/>
  <c r="K59" i="10"/>
  <c r="J59" i="10"/>
  <c r="K58" i="10"/>
  <c r="J58" i="10"/>
  <c r="K56" i="10"/>
  <c r="I52" i="10"/>
  <c r="H52" i="10"/>
  <c r="G52" i="10"/>
  <c r="F52" i="10"/>
  <c r="E52" i="10"/>
  <c r="D52" i="10"/>
  <c r="C52" i="10"/>
  <c r="B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F34" i="10"/>
  <c r="E34" i="10"/>
  <c r="D34" i="10"/>
  <c r="C34" i="10"/>
  <c r="B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F17" i="10"/>
  <c r="E17" i="10"/>
  <c r="D17" i="10"/>
  <c r="C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H8" i="10"/>
  <c r="G8" i="10"/>
  <c r="H7" i="10"/>
  <c r="G7" i="10"/>
  <c r="H6" i="10"/>
  <c r="G6" i="10"/>
  <c r="H5" i="10"/>
  <c r="G5" i="10"/>
  <c r="F34" i="2"/>
  <c r="E34" i="2"/>
  <c r="D34" i="2"/>
  <c r="C34" i="2"/>
  <c r="B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G5" i="2"/>
  <c r="F17" i="2"/>
  <c r="E17" i="2"/>
  <c r="D17" i="2"/>
  <c r="C17" i="2"/>
  <c r="B17" i="2"/>
  <c r="I70" i="2"/>
  <c r="G70" i="2"/>
  <c r="F70" i="2"/>
  <c r="E70" i="2"/>
  <c r="C70" i="2"/>
  <c r="B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K59" i="2"/>
  <c r="J59" i="2"/>
  <c r="K58" i="2"/>
  <c r="J58" i="2"/>
  <c r="K56" i="2"/>
  <c r="I52" i="2"/>
  <c r="H52" i="2"/>
  <c r="G52" i="2"/>
  <c r="F52" i="2"/>
  <c r="E52" i="2"/>
  <c r="D52" i="2"/>
  <c r="C52" i="2"/>
  <c r="B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H17" i="15" l="1"/>
  <c r="H34" i="10"/>
  <c r="J52" i="10"/>
  <c r="J52" i="15"/>
  <c r="K52" i="10"/>
  <c r="K52" i="11"/>
  <c r="J52" i="12"/>
  <c r="G17" i="15"/>
  <c r="J52" i="2"/>
  <c r="H116" i="14"/>
  <c r="H111" i="14"/>
  <c r="K111" i="14" s="1"/>
  <c r="D70" i="2"/>
  <c r="K70" i="2"/>
  <c r="J70" i="2"/>
  <c r="J65" i="10"/>
  <c r="J70" i="10" s="1"/>
  <c r="K62" i="10"/>
  <c r="K70" i="10" s="1"/>
  <c r="C70" i="10"/>
  <c r="H117" i="14"/>
  <c r="K117" i="14" s="1"/>
  <c r="H114" i="14"/>
  <c r="K114" i="14" s="1"/>
  <c r="K113" i="14"/>
  <c r="K62" i="11"/>
  <c r="J62" i="11"/>
  <c r="D109" i="14"/>
  <c r="D119" i="14" s="1"/>
  <c r="H109" i="14"/>
  <c r="K60" i="11"/>
  <c r="D70" i="11"/>
  <c r="B70" i="11"/>
  <c r="K59" i="11"/>
  <c r="J59" i="11"/>
  <c r="H118" i="14"/>
  <c r="J118" i="14" s="1"/>
  <c r="J69" i="12"/>
  <c r="D70" i="12"/>
  <c r="K115" i="14"/>
  <c r="J61" i="12"/>
  <c r="B70" i="12"/>
  <c r="B110" i="14"/>
  <c r="J110" i="14" s="1"/>
  <c r="K61" i="12"/>
  <c r="K70" i="12" s="1"/>
  <c r="K60" i="15"/>
  <c r="K59" i="15"/>
  <c r="J59" i="15"/>
  <c r="K58" i="15"/>
  <c r="J58" i="15"/>
  <c r="K84" i="14"/>
  <c r="J84" i="14"/>
  <c r="J83" i="14"/>
  <c r="J82" i="14"/>
  <c r="K49" i="13"/>
  <c r="K52" i="13" s="1"/>
  <c r="K82" i="14"/>
  <c r="J81" i="14"/>
  <c r="D80" i="14"/>
  <c r="J80" i="14" s="1"/>
  <c r="C85" i="14"/>
  <c r="J79" i="14"/>
  <c r="I85" i="14"/>
  <c r="G85" i="14"/>
  <c r="J78" i="14"/>
  <c r="K78" i="14"/>
  <c r="J44" i="13"/>
  <c r="J52" i="13" s="1"/>
  <c r="D52" i="13"/>
  <c r="H52" i="13"/>
  <c r="D77" i="14"/>
  <c r="J77" i="14" s="1"/>
  <c r="K76" i="14"/>
  <c r="J76" i="14"/>
  <c r="E85" i="14"/>
  <c r="J75" i="14"/>
  <c r="F85" i="14"/>
  <c r="J74" i="14"/>
  <c r="H85" i="14"/>
  <c r="K74" i="14"/>
  <c r="K116" i="14"/>
  <c r="J116" i="14"/>
  <c r="K112" i="14"/>
  <c r="J63" i="13"/>
  <c r="J112" i="14"/>
  <c r="K60" i="13"/>
  <c r="K70" i="13" s="1"/>
  <c r="D70" i="13"/>
  <c r="H70" i="13"/>
  <c r="E119" i="14"/>
  <c r="C119" i="14"/>
  <c r="J60" i="13"/>
  <c r="B70" i="13"/>
  <c r="F119" i="14"/>
  <c r="G119" i="14"/>
  <c r="I119" i="14"/>
  <c r="K108" i="14"/>
  <c r="J107" i="14"/>
  <c r="F41" i="14"/>
  <c r="H41" i="14" s="1"/>
  <c r="F40" i="14"/>
  <c r="H40" i="14" s="1"/>
  <c r="H34" i="15"/>
  <c r="F34" i="15"/>
  <c r="F38" i="14"/>
  <c r="G38" i="14" s="1"/>
  <c r="F48" i="14"/>
  <c r="H48" i="14" s="1"/>
  <c r="G32" i="13"/>
  <c r="H31" i="13"/>
  <c r="G30" i="13"/>
  <c r="H30" i="13"/>
  <c r="G29" i="13"/>
  <c r="F44" i="14"/>
  <c r="G44" i="14" s="1"/>
  <c r="G27" i="13"/>
  <c r="H26" i="13"/>
  <c r="G25" i="13"/>
  <c r="H25" i="13"/>
  <c r="F34" i="13"/>
  <c r="F39" i="14"/>
  <c r="H39" i="14" s="1"/>
  <c r="G23" i="13"/>
  <c r="H22" i="13"/>
  <c r="G16" i="14"/>
  <c r="F15" i="14"/>
  <c r="G15" i="14" s="1"/>
  <c r="G14" i="13"/>
  <c r="H14" i="13"/>
  <c r="G13" i="14"/>
  <c r="G13" i="13"/>
  <c r="H13" i="13"/>
  <c r="G12" i="13"/>
  <c r="G11" i="13"/>
  <c r="H10" i="13"/>
  <c r="G9" i="13"/>
  <c r="F9" i="14"/>
  <c r="G9" i="14" s="1"/>
  <c r="H8" i="13"/>
  <c r="B17" i="13"/>
  <c r="C17" i="13"/>
  <c r="H17" i="11"/>
  <c r="G34" i="11"/>
  <c r="K52" i="12"/>
  <c r="K52" i="15"/>
  <c r="K81" i="14"/>
  <c r="J115" i="14"/>
  <c r="K52" i="2"/>
  <c r="G34" i="10"/>
  <c r="H34" i="11"/>
  <c r="J52" i="11"/>
  <c r="G7" i="14"/>
  <c r="K75" i="14"/>
  <c r="K79" i="14"/>
  <c r="K83" i="14"/>
  <c r="J113" i="14"/>
  <c r="G17" i="11"/>
  <c r="G17" i="2"/>
  <c r="H17" i="2"/>
  <c r="H16" i="14"/>
  <c r="G14" i="14"/>
  <c r="G12" i="14"/>
  <c r="G10" i="14"/>
  <c r="C17" i="14"/>
  <c r="H49" i="14"/>
  <c r="G49" i="14"/>
  <c r="H47" i="14"/>
  <c r="H46" i="14"/>
  <c r="H45" i="14"/>
  <c r="G34" i="12"/>
  <c r="H34" i="12"/>
  <c r="H6" i="12"/>
  <c r="G17" i="12"/>
  <c r="E17" i="12"/>
  <c r="H5" i="12"/>
  <c r="B5" i="14"/>
  <c r="H42" i="14"/>
  <c r="C50" i="14"/>
  <c r="H14" i="14"/>
  <c r="H17" i="10"/>
  <c r="G9" i="10"/>
  <c r="G17" i="10" s="1"/>
  <c r="G8" i="14"/>
  <c r="G47" i="14"/>
  <c r="G45" i="14"/>
  <c r="G46" i="14"/>
  <c r="D50" i="14"/>
  <c r="E50" i="14"/>
  <c r="H43" i="14"/>
  <c r="G43" i="14"/>
  <c r="G42" i="14"/>
  <c r="G40" i="14"/>
  <c r="G34" i="2"/>
  <c r="H34" i="2"/>
  <c r="H13" i="14"/>
  <c r="H12" i="14"/>
  <c r="G11" i="14"/>
  <c r="H11" i="14"/>
  <c r="H10" i="14"/>
  <c r="H8" i="14"/>
  <c r="H7" i="14"/>
  <c r="K73" i="14"/>
  <c r="J108" i="14"/>
  <c r="B50" i="14"/>
  <c r="B85" i="14"/>
  <c r="K107" i="14"/>
  <c r="J73" i="14"/>
  <c r="K77" i="14" l="1"/>
  <c r="G48" i="14"/>
  <c r="H15" i="14"/>
  <c r="G41" i="14"/>
  <c r="J70" i="15"/>
  <c r="H38" i="14"/>
  <c r="J111" i="14"/>
  <c r="J70" i="11"/>
  <c r="J70" i="12"/>
  <c r="J117" i="14"/>
  <c r="K118" i="14"/>
  <c r="J114" i="14"/>
  <c r="K109" i="14"/>
  <c r="H119" i="14"/>
  <c r="K70" i="11"/>
  <c r="J109" i="14"/>
  <c r="B119" i="14"/>
  <c r="K110" i="14"/>
  <c r="K70" i="15"/>
  <c r="K80" i="14"/>
  <c r="K85" i="14" s="1"/>
  <c r="D85" i="14"/>
  <c r="J85" i="14"/>
  <c r="J70" i="13"/>
  <c r="H44" i="14"/>
  <c r="G34" i="15"/>
  <c r="G39" i="14"/>
  <c r="F50" i="14"/>
  <c r="G34" i="13"/>
  <c r="H34" i="13"/>
  <c r="H9" i="14"/>
  <c r="H6" i="13"/>
  <c r="G6" i="13"/>
  <c r="B6" i="14"/>
  <c r="H17" i="12"/>
  <c r="G50" i="14" l="1"/>
  <c r="H50" i="14"/>
  <c r="J119" i="14"/>
  <c r="K119" i="14"/>
  <c r="H6" i="14"/>
  <c r="G6" i="14"/>
  <c r="B17" i="14"/>
  <c r="E17" i="13"/>
  <c r="E5" i="14"/>
  <c r="E17" i="14" s="1"/>
  <c r="F17" i="13"/>
  <c r="F5" i="14"/>
  <c r="F17" i="14" s="1"/>
  <c r="D5" i="14"/>
  <c r="D17" i="13"/>
  <c r="G5" i="13"/>
  <c r="G17" i="13" s="1"/>
  <c r="H5" i="13"/>
  <c r="H17" i="13" s="1"/>
  <c r="D17" i="14" l="1"/>
  <c r="H5" i="14"/>
  <c r="H17" i="14" s="1"/>
  <c r="G5" i="14"/>
  <c r="G17" i="14" s="1"/>
</calcChain>
</file>

<file path=xl/sharedStrings.xml><?xml version="1.0" encoding="utf-8"?>
<sst xmlns="http://schemas.openxmlformats.org/spreadsheetml/2006/main" count="553" uniqueCount="31">
  <si>
    <t>Billets</t>
  </si>
  <si>
    <t>Mois</t>
  </si>
  <si>
    <t>Nombre</t>
  </si>
  <si>
    <t>Valeur faciale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</si>
  <si>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</si>
  <si>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</si>
  <si>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</si>
  <si>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</si>
  <si>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</si>
  <si>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</si>
  <si>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</si>
  <si>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</si>
  <si>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</si>
  <si>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</si>
  <si>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</si>
  <si>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</si>
  <si>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TOTAL</t>
  </si>
  <si>
    <t>CAMEROUN</t>
  </si>
  <si>
    <t>PRELEVEMENTS DE LA CLIENTELE</t>
  </si>
  <si>
    <t>Mai</t>
  </si>
  <si>
    <t>VERSEMENTS DE LA CLIENTELE</t>
  </si>
  <si>
    <t>CONGO</t>
  </si>
  <si>
    <t>ZONE CEMAC</t>
  </si>
  <si>
    <t>GABON</t>
  </si>
  <si>
    <t>GUINEE EQUATORIALE</t>
  </si>
  <si>
    <t>CENTRAFRIQUE</t>
  </si>
  <si>
    <t>TCHAD</t>
  </si>
  <si>
    <t>Pièces</t>
  </si>
  <si>
    <t>VERSEMENTS DES BANQUES ET COMPTABLES PUBLICS</t>
  </si>
  <si>
    <t>PRELEVEMENTS DES BANQUES ET COMPTABLES PUBLICS</t>
  </si>
  <si>
    <t>Exercice 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</si>
</sst>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2" x14ac:knownFonts="1">
    <font>
      <sz val="10"/>
      <name val="Arial"/>
    </font>
    <font>
      <sz val="10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70C0"/>
      <name val="Verdana"/>
      <family val="2"/>
    </font>
    <font>
      <b/>
      <sz val="11"/>
      <color rgb="FF00B050"/>
      <name val="Verdana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1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2" fillId="0" borderId="7" xfId="1" applyNumberFormat="1" applyFont="1" applyBorder="1"/>
    <xf numFmtId="165" fontId="2" fillId="0" borderId="5" xfId="1" applyNumberFormat="1" applyFont="1" applyBorder="1"/>
    <xf numFmtId="165" fontId="2" fillId="0" borderId="4" xfId="1" applyNumberFormat="1" applyFont="1" applyBorder="1"/>
    <xf numFmtId="165" fontId="2" fillId="2" borderId="2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165" fontId="4" fillId="0" borderId="5" xfId="1" applyNumberFormat="1" applyFont="1" applyBorder="1"/>
    <xf numFmtId="165" fontId="4" fillId="0" borderId="4" xfId="1" applyNumberFormat="1" applyFont="1" applyBorder="1"/>
    <xf numFmtId="165" fontId="2" fillId="3" borderId="7" xfId="1" applyNumberFormat="1" applyFont="1" applyFill="1" applyBorder="1"/>
    <xf numFmtId="165" fontId="4" fillId="3" borderId="5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2" fillId="3" borderId="5" xfId="1" applyNumberFormat="1" applyFont="1" applyFill="1" applyBorder="1"/>
    <xf numFmtId="165" fontId="2" fillId="3" borderId="4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2" borderId="10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1" borderId="6" xfId="0" applyFont="1" applyFill="1" applyBorder="1" applyAlignment="1">
      <alignment horizontal="center"/>
    </xf>
    <xf numFmtId="165" fontId="9" fillId="0" borderId="7" xfId="1" applyNumberFormat="1" applyFont="1" applyBorder="1"/>
    <xf numFmtId="165" fontId="8" fillId="0" borderId="5" xfId="1" applyNumberFormat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5" fontId="8" fillId="2" borderId="2" xfId="1" applyNumberFormat="1" applyFont="1" applyFill="1" applyBorder="1" applyAlignment="1">
      <alignment horizontal="center"/>
    </xf>
    <xf numFmtId="0" fontId="9" fillId="0" borderId="0" xfId="0" applyFont="1"/>
    <xf numFmtId="0" fontId="8" fillId="2" borderId="10" xfId="0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65" fontId="9" fillId="0" borderId="5" xfId="1" applyNumberFormat="1" applyFont="1" applyBorder="1"/>
    <xf numFmtId="165" fontId="9" fillId="0" borderId="4" xfId="1" applyNumberFormat="1" applyFont="1" applyBorder="1"/>
    <xf numFmtId="165" fontId="9" fillId="2" borderId="2" xfId="1" applyNumberFormat="1" applyFont="1" applyFill="1" applyBorder="1" applyAlignment="1">
      <alignment horizontal="center"/>
    </xf>
    <xf numFmtId="165" fontId="9" fillId="2" borderId="1" xfId="1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/>
    </xf>
    <xf numFmtId="165" fontId="8" fillId="0" borderId="5" xfId="1" applyNumberFormat="1" applyFont="1" applyBorder="1"/>
    <xf numFmtId="165" fontId="8" fillId="0" borderId="4" xfId="1" applyNumberFormat="1" applyFont="1" applyBorder="1"/>
    <xf numFmtId="165" fontId="8" fillId="2" borderId="1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2024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CEMAC'!$B$4</c:f>
              <c:strCache>
                <c:ptCount val="1"/>
                <c:pt idx="0">
                  <c:v>10 000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CEMAC'!$B$5:$B$16</c:f>
              <c:numCache>
                <c:formatCode>_-* #,##0\ _€_-;\-* #,##0\ _€_-;_-* "-"??\ _€_-;_-@_-</c:formatCode>
                <c:ptCount val="12"/>
                <c:pt idx="0">
                  <c:v>58095000</c:v>
                </c:pt>
                <c:pt idx="1">
                  <c:v>44523202</c:v>
                </c:pt>
                <c:pt idx="2">
                  <c:v>37703000</c:v>
                </c:pt>
                <c:pt idx="3">
                  <c:v>39165300</c:v>
                </c:pt>
                <c:pt idx="4">
                  <c:v>42140003</c:v>
                </c:pt>
                <c:pt idx="5">
                  <c:v>37205000</c:v>
                </c:pt>
                <c:pt idx="6">
                  <c:v>44123000</c:v>
                </c:pt>
                <c:pt idx="7">
                  <c:v>38661000</c:v>
                </c:pt>
                <c:pt idx="8">
                  <c:v>39460809</c:v>
                </c:pt>
                <c:pt idx="9">
                  <c:v>40916000</c:v>
                </c:pt>
                <c:pt idx="10">
                  <c:v>33202000</c:v>
                </c:pt>
                <c:pt idx="11">
                  <c:v>35933000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0-4073-BE60-CFD6A0F38EA7}"/>
            </c:ext>
          </c:extLst>
        </c:ser>
        <c:ser>
          <c:idx val="1"/>
          <c:order val="1"/>
          <c:tx>
            <c:strRef>
              <c:f>'Zone CEMAC'!$C$4</c:f>
              <c:strCache>
                <c:ptCount val="1"/>
                <c:pt idx="0">
                  <c:v>5 000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CEMAC'!$C$5:$C$16</c:f>
              <c:numCache>
                <c:formatCode>_-* #,##0\ _€_-;\-* #,##0\ _€_-;_-* "-"??\ _€_-;_-@_-</c:formatCode>
                <c:ptCount val="12"/>
                <c:pt idx="0">
                  <c:v>21093080</c:v>
                </c:pt>
                <c:pt idx="1">
                  <c:v>19110192</c:v>
                </c:pt>
                <c:pt idx="2">
                  <c:v>18635000</c:v>
                </c:pt>
                <c:pt idx="3">
                  <c:v>21870399</c:v>
                </c:pt>
                <c:pt idx="4">
                  <c:v>23406000</c:v>
                </c:pt>
                <c:pt idx="5">
                  <c:v>22500000</c:v>
                </c:pt>
                <c:pt idx="6">
                  <c:v>26731000</c:v>
                </c:pt>
                <c:pt idx="7">
                  <c:v>23701000</c:v>
                </c:pt>
                <c:pt idx="8">
                  <c:v>22714100</c:v>
                </c:pt>
                <c:pt idx="9">
                  <c:v>23614000</c:v>
                </c:pt>
                <c:pt idx="10">
                  <c:v>20173000</c:v>
                </c:pt>
                <c:pt idx="11">
                  <c:v>20522000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0-4073-BE60-CFD6A0F38EA7}"/>
            </c:ext>
          </c:extLst>
        </c:ser>
        <c:ser>
          <c:idx val="2"/>
          <c:order val="2"/>
          <c:tx>
            <c:strRef>
              <c:f>'Zone CEMAC'!$D$4</c:f>
              <c:strCache>
                <c:ptCount val="1"/>
                <c:pt idx="0">
                  <c:v>2 000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CEMAC'!$D$5:$D$16</c:f>
              <c:numCache>
                <c:formatCode>_-* #,##0\ _€_-;\-* #,##0\ _€_-;_-* "-"??\ _€_-;_-@_-</c:formatCode>
                <c:ptCount val="12"/>
                <c:pt idx="0">
                  <c:v>6237000</c:v>
                </c:pt>
                <c:pt idx="1">
                  <c:v>6780421</c:v>
                </c:pt>
                <c:pt idx="2">
                  <c:v>5671000</c:v>
                </c:pt>
                <c:pt idx="3">
                  <c:v>5978200</c:v>
                </c:pt>
                <c:pt idx="4">
                  <c:v>6445000</c:v>
                </c:pt>
                <c:pt idx="5">
                  <c:v>6579000</c:v>
                </c:pt>
                <c:pt idx="6">
                  <c:v>5940000</c:v>
                </c:pt>
                <c:pt idx="7">
                  <c:v>5730000</c:v>
                </c:pt>
                <c:pt idx="8">
                  <c:v>5316003</c:v>
                </c:pt>
                <c:pt idx="9">
                  <c:v>6582000</c:v>
                </c:pt>
                <c:pt idx="10">
                  <c:v>5227000</c:v>
                </c:pt>
                <c:pt idx="11">
                  <c:v>4491000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90-4073-BE60-CFD6A0F38EA7}"/>
            </c:ext>
          </c:extLst>
        </c:ser>
        <c:ser>
          <c:idx val="3"/>
          <c:order val="3"/>
          <c:tx>
            <c:strRef>
              <c:f>'Zone CEMAC'!$E$4</c:f>
              <c:strCache>
                <c:ptCount val="1"/>
                <c:pt idx="0">
                  <c:v>1 000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CEMAC'!$E$5:$E$16</c:f>
              <c:numCache>
                <c:formatCode>_-* #,##0\ _€_-;\-* #,##0\ _€_-;_-* "-"??\ _€_-;_-@_-</c:formatCode>
                <c:ptCount val="12"/>
                <c:pt idx="0">
                  <c:v>5332000</c:v>
                </c:pt>
                <c:pt idx="1">
                  <c:v>6040170</c:v>
                </c:pt>
                <c:pt idx="2">
                  <c:v>5227000</c:v>
                </c:pt>
                <c:pt idx="3">
                  <c:v>5497100</c:v>
                </c:pt>
                <c:pt idx="4">
                  <c:v>5367003</c:v>
                </c:pt>
                <c:pt idx="5">
                  <c:v>5668002</c:v>
                </c:pt>
                <c:pt idx="6">
                  <c:v>5398000</c:v>
                </c:pt>
                <c:pt idx="7">
                  <c:v>4662000</c:v>
                </c:pt>
                <c:pt idx="8">
                  <c:v>4753000</c:v>
                </c:pt>
                <c:pt idx="9">
                  <c:v>5876000</c:v>
                </c:pt>
                <c:pt idx="10">
                  <c:v>5008000</c:v>
                </c:pt>
                <c:pt idx="11">
                  <c:v>3771000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0-4073-BE60-CFD6A0F38EA7}"/>
            </c:ext>
          </c:extLst>
        </c:ser>
        <c:ser>
          <c:idx val="4"/>
          <c:order val="4"/>
          <c:tx>
            <c:strRef>
              <c:f>'Zone CEMAC'!$F$4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CEMAC'!$F$5:$F$16</c:f>
              <c:numCache>
                <c:formatCode>_-* #,##0\ _€_-;\-* #,##0\ _€_-;_-* "-"??\ _€_-;_-@_-</c:formatCode>
                <c:ptCount val="12"/>
                <c:pt idx="0">
                  <c:v>5441040</c:v>
                </c:pt>
                <c:pt idx="1">
                  <c:v>6186020</c:v>
                </c:pt>
                <c:pt idx="2">
                  <c:v>5305000</c:v>
                </c:pt>
                <c:pt idx="3">
                  <c:v>6124206</c:v>
                </c:pt>
                <c:pt idx="4">
                  <c:v>5589005</c:v>
                </c:pt>
                <c:pt idx="5">
                  <c:v>5956002</c:v>
                </c:pt>
                <c:pt idx="6">
                  <c:v>5195000</c:v>
                </c:pt>
                <c:pt idx="7">
                  <c:v>4893001</c:v>
                </c:pt>
                <c:pt idx="8">
                  <c:v>5049001</c:v>
                </c:pt>
                <c:pt idx="9">
                  <c:v>5888000</c:v>
                </c:pt>
                <c:pt idx="10">
                  <c:v>5116000</c:v>
                </c:pt>
                <c:pt idx="11">
                  <c:v>3955000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90-4073-BE60-CFD6A0F3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029184"/>
        <c:axId val="144388480"/>
        <c:axId val="0"/>
      </c:bar3DChart>
      <c:catAx>
        <c:axId val="1440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388480"/>
        <c:crosses val="autoZero"/>
        <c:auto val="1"/>
        <c:lblAlgn val="ctr"/>
        <c:lblOffset val="100"/>
        <c:noMultiLvlLbl val="0"/>
      </c:catAx>
      <c:valAx>
        <c:axId val="14438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02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Prélèvements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2024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CEMAC'!$B$37</c:f>
              <c:strCache>
                <c:ptCount val="1"/>
                <c:pt idx="0">
                  <c:v>10 000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CEMAC'!$B$38:$B$49</c:f>
              <c:numCache>
                <c:formatCode>_-* #,##0\ _€_-;\-* #,##0\ _€_-;_-* "-"??\ _€_-;_-@_-</c:formatCode>
                <c:ptCount val="12"/>
                <c:pt idx="0">
                  <c:v>42350572</c:v>
                </c:pt>
                <c:pt idx="1">
                  <c:v>36482070</c:v>
                </c:pt>
                <c:pt idx="2">
                  <c:v>35868252</c:v>
                </c:pt>
                <c:pt idx="3">
                  <c:v>41568103</c:v>
                </c:pt>
                <c:pt idx="4">
                  <c:v>39086141</c:v>
                </c:pt>
                <c:pt idx="5">
                  <c:v>35351083</c:v>
                </c:pt>
                <c:pt idx="6">
                  <c:v>51629802</c:v>
                </c:pt>
                <c:pt idx="7">
                  <c:v>45553540</c:v>
                </c:pt>
                <c:pt idx="8">
                  <c:v>40972924</c:v>
                </c:pt>
                <c:pt idx="9">
                  <c:v>47948971</c:v>
                </c:pt>
                <c:pt idx="10">
                  <c:v>56261285</c:v>
                </c:pt>
                <c:pt idx="11">
                  <c:v>64603819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8-43C7-89EE-5F67C530AD77}"/>
            </c:ext>
          </c:extLst>
        </c:ser>
        <c:ser>
          <c:idx val="1"/>
          <c:order val="1"/>
          <c:tx>
            <c:strRef>
              <c:f>'Zone CEMAC'!$C$37</c:f>
              <c:strCache>
                <c:ptCount val="1"/>
                <c:pt idx="0">
                  <c:v>5 000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CEMAC'!$C$38:$C$49</c:f>
              <c:numCache>
                <c:formatCode>_-* #,##0\ _€_-;\-* #,##0\ _€_-;_-* "-"??\ _€_-;_-@_-</c:formatCode>
                <c:ptCount val="12"/>
                <c:pt idx="0">
                  <c:v>16153266</c:v>
                </c:pt>
                <c:pt idx="1">
                  <c:v>28433105</c:v>
                </c:pt>
                <c:pt idx="2">
                  <c:v>33743634</c:v>
                </c:pt>
                <c:pt idx="3">
                  <c:v>25839718</c:v>
                </c:pt>
                <c:pt idx="4">
                  <c:v>23856455</c:v>
                </c:pt>
                <c:pt idx="5">
                  <c:v>21198563</c:v>
                </c:pt>
                <c:pt idx="6">
                  <c:v>32930180</c:v>
                </c:pt>
                <c:pt idx="7">
                  <c:v>24632408</c:v>
                </c:pt>
                <c:pt idx="8">
                  <c:v>19684739</c:v>
                </c:pt>
                <c:pt idx="9">
                  <c:v>25984732</c:v>
                </c:pt>
                <c:pt idx="10">
                  <c:v>28903725</c:v>
                </c:pt>
                <c:pt idx="11">
                  <c:v>35279451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8-43C7-89EE-5F67C530AD77}"/>
            </c:ext>
          </c:extLst>
        </c:ser>
        <c:ser>
          <c:idx val="2"/>
          <c:order val="2"/>
          <c:tx>
            <c:strRef>
              <c:f>'Zone CEMAC'!$D$37</c:f>
              <c:strCache>
                <c:ptCount val="1"/>
                <c:pt idx="0">
                  <c:v>2 000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CEMAC'!$D$38:$D$49</c:f>
              <c:numCache>
                <c:formatCode>_-* #,##0\ _€_-;\-* #,##0\ _€_-;_-* "-"??\ _€_-;_-@_-</c:formatCode>
                <c:ptCount val="12"/>
                <c:pt idx="0">
                  <c:v>5987760</c:v>
                </c:pt>
                <c:pt idx="1">
                  <c:v>6641885</c:v>
                </c:pt>
                <c:pt idx="2">
                  <c:v>7640463</c:v>
                </c:pt>
                <c:pt idx="3">
                  <c:v>8051200</c:v>
                </c:pt>
                <c:pt idx="4">
                  <c:v>4945459</c:v>
                </c:pt>
                <c:pt idx="5">
                  <c:v>4770807</c:v>
                </c:pt>
                <c:pt idx="6">
                  <c:v>5976582</c:v>
                </c:pt>
                <c:pt idx="7">
                  <c:v>6449105</c:v>
                </c:pt>
                <c:pt idx="8">
                  <c:v>6349654</c:v>
                </c:pt>
                <c:pt idx="9">
                  <c:v>6676257</c:v>
                </c:pt>
                <c:pt idx="10">
                  <c:v>5993112</c:v>
                </c:pt>
                <c:pt idx="11">
                  <c:v>7533089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8-43C7-89EE-5F67C530AD77}"/>
            </c:ext>
          </c:extLst>
        </c:ser>
        <c:ser>
          <c:idx val="3"/>
          <c:order val="3"/>
          <c:tx>
            <c:strRef>
              <c:f>'Zone CEMAC'!$E$37</c:f>
              <c:strCache>
                <c:ptCount val="1"/>
                <c:pt idx="0">
                  <c:v>1 000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CEMAC'!$E$38:$E$49</c:f>
              <c:numCache>
                <c:formatCode>_-* #,##0\ _€_-;\-* #,##0\ _€_-;_-* "-"??\ _€_-;_-@_-</c:formatCode>
                <c:ptCount val="12"/>
                <c:pt idx="0">
                  <c:v>4924981</c:v>
                </c:pt>
                <c:pt idx="1">
                  <c:v>5712295</c:v>
                </c:pt>
                <c:pt idx="2">
                  <c:v>4920712</c:v>
                </c:pt>
                <c:pt idx="3">
                  <c:v>5585832</c:v>
                </c:pt>
                <c:pt idx="4">
                  <c:v>3850014</c:v>
                </c:pt>
                <c:pt idx="5">
                  <c:v>4330116</c:v>
                </c:pt>
                <c:pt idx="6">
                  <c:v>5254096</c:v>
                </c:pt>
                <c:pt idx="7">
                  <c:v>7104590</c:v>
                </c:pt>
                <c:pt idx="8">
                  <c:v>5385964</c:v>
                </c:pt>
                <c:pt idx="9">
                  <c:v>5125406</c:v>
                </c:pt>
                <c:pt idx="10">
                  <c:v>4895207</c:v>
                </c:pt>
                <c:pt idx="11">
                  <c:v>6452347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8-43C7-89EE-5F67C530AD77}"/>
            </c:ext>
          </c:extLst>
        </c:ser>
        <c:ser>
          <c:idx val="4"/>
          <c:order val="4"/>
          <c:tx>
            <c:strRef>
              <c:f>'Zone CEMAC'!$F$37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CEMAC'!$F$38:$F$49</c:f>
              <c:numCache>
                <c:formatCode>_-* #,##0\ _€_-;\-* #,##0\ _€_-;_-* "-"??\ _€_-;_-@_-</c:formatCode>
                <c:ptCount val="12"/>
                <c:pt idx="0">
                  <c:v>4797463</c:v>
                </c:pt>
                <c:pt idx="1">
                  <c:v>5699277</c:v>
                </c:pt>
                <c:pt idx="2">
                  <c:v>5067391</c:v>
                </c:pt>
                <c:pt idx="3">
                  <c:v>5152769</c:v>
                </c:pt>
                <c:pt idx="4">
                  <c:v>3617901</c:v>
                </c:pt>
                <c:pt idx="5">
                  <c:v>3181918</c:v>
                </c:pt>
                <c:pt idx="6">
                  <c:v>4060063</c:v>
                </c:pt>
                <c:pt idx="7">
                  <c:v>5936604</c:v>
                </c:pt>
                <c:pt idx="8">
                  <c:v>4380042</c:v>
                </c:pt>
                <c:pt idx="9">
                  <c:v>4853663</c:v>
                </c:pt>
                <c:pt idx="10">
                  <c:v>4060223</c:v>
                </c:pt>
                <c:pt idx="11">
                  <c:v>4856468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8-43C7-89EE-5F67C530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8326656"/>
        <c:axId val="609209344"/>
        <c:axId val="0"/>
      </c:bar3DChart>
      <c:catAx>
        <c:axId val="5983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209344"/>
        <c:crosses val="autoZero"/>
        <c:auto val="1"/>
        <c:lblAlgn val="ctr"/>
        <c:lblOffset val="100"/>
        <c:noMultiLvlLbl val="0"/>
      </c:catAx>
      <c:valAx>
        <c:axId val="60920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83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2024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CEMAC'!$B$72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CEMAC'!$B$73:$B$84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4000</c:v>
                </c:pt>
                <c:pt idx="4">
                  <c:v>4500</c:v>
                </c:pt>
                <c:pt idx="5">
                  <c:v>13000</c:v>
                </c:pt>
                <c:pt idx="6">
                  <c:v>4000</c:v>
                </c:pt>
                <c:pt idx="7">
                  <c:v>12009</c:v>
                </c:pt>
                <c:pt idx="8">
                  <c:v>8000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6-4789-A126-3AB4FBBE3C2E}"/>
            </c:ext>
          </c:extLst>
        </c:ser>
        <c:ser>
          <c:idx val="1"/>
          <c:order val="1"/>
          <c:tx>
            <c:strRef>
              <c:f>'Zone CEMAC'!$C$72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CEMAC'!$C$73:$C$84</c:f>
              <c:numCache>
                <c:formatCode>_-* #,##0\ _€_-;\-* #,##0\ _€_-;_-* "-"??\ _€_-;_-@_-</c:formatCode>
                <c:ptCount val="12"/>
                <c:pt idx="0">
                  <c:v>486</c:v>
                </c:pt>
                <c:pt idx="1">
                  <c:v>221</c:v>
                </c:pt>
                <c:pt idx="2">
                  <c:v>86</c:v>
                </c:pt>
                <c:pt idx="3">
                  <c:v>75</c:v>
                </c:pt>
                <c:pt idx="4">
                  <c:v>574</c:v>
                </c:pt>
                <c:pt idx="5">
                  <c:v>133</c:v>
                </c:pt>
                <c:pt idx="6">
                  <c:v>603</c:v>
                </c:pt>
                <c:pt idx="7">
                  <c:v>147</c:v>
                </c:pt>
                <c:pt idx="8">
                  <c:v>97</c:v>
                </c:pt>
                <c:pt idx="9">
                  <c:v>128</c:v>
                </c:pt>
                <c:pt idx="10">
                  <c:v>81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6-4789-A126-3AB4FBBE3C2E}"/>
            </c:ext>
          </c:extLst>
        </c:ser>
        <c:ser>
          <c:idx val="2"/>
          <c:order val="2"/>
          <c:tx>
            <c:strRef>
              <c:f>'Zone CEMAC'!$D$72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CEMAC'!$D$73:$D$84</c:f>
              <c:numCache>
                <c:formatCode>_-* #,##0\ _€_-;\-* #,##0\ _€_-;_-* "-"??\ _€_-;_-@_-</c:formatCode>
                <c:ptCount val="12"/>
                <c:pt idx="0">
                  <c:v>139</c:v>
                </c:pt>
                <c:pt idx="1">
                  <c:v>2171</c:v>
                </c:pt>
                <c:pt idx="2">
                  <c:v>102</c:v>
                </c:pt>
                <c:pt idx="3">
                  <c:v>149</c:v>
                </c:pt>
                <c:pt idx="4">
                  <c:v>596</c:v>
                </c:pt>
                <c:pt idx="5">
                  <c:v>90</c:v>
                </c:pt>
                <c:pt idx="6">
                  <c:v>1090</c:v>
                </c:pt>
                <c:pt idx="7">
                  <c:v>80</c:v>
                </c:pt>
                <c:pt idx="8">
                  <c:v>121</c:v>
                </c:pt>
                <c:pt idx="9">
                  <c:v>126</c:v>
                </c:pt>
                <c:pt idx="10">
                  <c:v>191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6-4789-A126-3AB4FBBE3C2E}"/>
            </c:ext>
          </c:extLst>
        </c:ser>
        <c:ser>
          <c:idx val="3"/>
          <c:order val="3"/>
          <c:tx>
            <c:strRef>
              <c:f>'Zone CEMAC'!$E$72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CEMAC'!$E$73:$E$84</c:f>
              <c:numCache>
                <c:formatCode>_-* #,##0\ _€_-;\-* #,##0\ _€_-;_-* "-"??\ _€_-;_-@_-</c:formatCode>
                <c:ptCount val="12"/>
                <c:pt idx="0">
                  <c:v>112</c:v>
                </c:pt>
                <c:pt idx="1">
                  <c:v>1545</c:v>
                </c:pt>
                <c:pt idx="2">
                  <c:v>31</c:v>
                </c:pt>
                <c:pt idx="3">
                  <c:v>26</c:v>
                </c:pt>
                <c:pt idx="4">
                  <c:v>25</c:v>
                </c:pt>
                <c:pt idx="5">
                  <c:v>19</c:v>
                </c:pt>
                <c:pt idx="6">
                  <c:v>38</c:v>
                </c:pt>
                <c:pt idx="7">
                  <c:v>50</c:v>
                </c:pt>
                <c:pt idx="8">
                  <c:v>42</c:v>
                </c:pt>
                <c:pt idx="9">
                  <c:v>37</c:v>
                </c:pt>
                <c:pt idx="10">
                  <c:v>18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16-4789-A126-3AB4FBBE3C2E}"/>
            </c:ext>
          </c:extLst>
        </c:ser>
        <c:ser>
          <c:idx val="4"/>
          <c:order val="4"/>
          <c:tx>
            <c:strRef>
              <c:f>'Zone CEMAC'!$F$72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CEMAC'!$F$73:$F$84</c:f>
              <c:numCache>
                <c:formatCode>_-* #,##0\ _€_-;\-* #,##0\ _€_-;_-* "-"??\ _€_-;_-@_-</c:formatCode>
                <c:ptCount val="12"/>
                <c:pt idx="0">
                  <c:v>184</c:v>
                </c:pt>
                <c:pt idx="1">
                  <c:v>9739</c:v>
                </c:pt>
                <c:pt idx="2">
                  <c:v>152</c:v>
                </c:pt>
                <c:pt idx="3">
                  <c:v>133</c:v>
                </c:pt>
                <c:pt idx="4">
                  <c:v>171</c:v>
                </c:pt>
                <c:pt idx="5">
                  <c:v>107</c:v>
                </c:pt>
                <c:pt idx="6">
                  <c:v>109</c:v>
                </c:pt>
                <c:pt idx="7">
                  <c:v>124</c:v>
                </c:pt>
                <c:pt idx="8">
                  <c:v>121</c:v>
                </c:pt>
                <c:pt idx="9">
                  <c:v>125</c:v>
                </c:pt>
                <c:pt idx="10">
                  <c:v>102</c:v>
                </c:pt>
                <c:pt idx="1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16-4789-A126-3AB4FBBE3C2E}"/>
            </c:ext>
          </c:extLst>
        </c:ser>
        <c:ser>
          <c:idx val="5"/>
          <c:order val="5"/>
          <c:tx>
            <c:strRef>
              <c:f>'Zone CEMAC'!$G$72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CEMAC'!$G$73:$G$84</c:f>
              <c:numCache>
                <c:formatCode>_-* #,##0\ _€_-;\-* #,##0\ _€_-;_-* "-"??\ _€_-;_-@_-</c:formatCode>
                <c:ptCount val="12"/>
                <c:pt idx="0">
                  <c:v>113</c:v>
                </c:pt>
                <c:pt idx="1">
                  <c:v>6556</c:v>
                </c:pt>
                <c:pt idx="2">
                  <c:v>38</c:v>
                </c:pt>
                <c:pt idx="3">
                  <c:v>45</c:v>
                </c:pt>
                <c:pt idx="4">
                  <c:v>78</c:v>
                </c:pt>
                <c:pt idx="5">
                  <c:v>35</c:v>
                </c:pt>
                <c:pt idx="6">
                  <c:v>38</c:v>
                </c:pt>
                <c:pt idx="7">
                  <c:v>44</c:v>
                </c:pt>
                <c:pt idx="8">
                  <c:v>68</c:v>
                </c:pt>
                <c:pt idx="9">
                  <c:v>73</c:v>
                </c:pt>
                <c:pt idx="10">
                  <c:v>37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16-4789-A126-3AB4FBBE3C2E}"/>
            </c:ext>
          </c:extLst>
        </c:ser>
        <c:ser>
          <c:idx val="6"/>
          <c:order val="6"/>
          <c:tx>
            <c:strRef>
              <c:f>'Zone CEMAC'!$H$72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CEMAC'!$H$73:$H$84</c:f>
              <c:numCache>
                <c:formatCode>_-* #,##0\ _€_-;\-* #,##0\ _€_-;_-* "-"??\ _€_-;_-@_-</c:formatCode>
                <c:ptCount val="12"/>
                <c:pt idx="0">
                  <c:v>48</c:v>
                </c:pt>
                <c:pt idx="1">
                  <c:v>3029</c:v>
                </c:pt>
                <c:pt idx="2">
                  <c:v>22</c:v>
                </c:pt>
                <c:pt idx="3">
                  <c:v>25</c:v>
                </c:pt>
                <c:pt idx="4">
                  <c:v>30</c:v>
                </c:pt>
                <c:pt idx="5">
                  <c:v>10</c:v>
                </c:pt>
                <c:pt idx="6">
                  <c:v>20</c:v>
                </c:pt>
                <c:pt idx="7">
                  <c:v>20</c:v>
                </c:pt>
                <c:pt idx="8">
                  <c:v>33</c:v>
                </c:pt>
                <c:pt idx="9">
                  <c:v>25</c:v>
                </c:pt>
                <c:pt idx="10">
                  <c:v>18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16-4789-A126-3AB4FBBE3C2E}"/>
            </c:ext>
          </c:extLst>
        </c:ser>
        <c:ser>
          <c:idx val="7"/>
          <c:order val="7"/>
          <c:tx>
            <c:strRef>
              <c:f>'Zone CEMAC'!$I$72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CEMAC'!$I$73:$I$84</c:f>
              <c:numCache>
                <c:formatCode>_-* #,##0\ _€_-;\-* #,##0\ _€_-;_-* "-"??\ _€_-;_-@_-</c:formatCode>
                <c:ptCount val="12"/>
                <c:pt idx="0">
                  <c:v>157</c:v>
                </c:pt>
                <c:pt idx="1">
                  <c:v>8086</c:v>
                </c:pt>
                <c:pt idx="2">
                  <c:v>62</c:v>
                </c:pt>
                <c:pt idx="3">
                  <c:v>109</c:v>
                </c:pt>
                <c:pt idx="4">
                  <c:v>143</c:v>
                </c:pt>
                <c:pt idx="5">
                  <c:v>85</c:v>
                </c:pt>
                <c:pt idx="6">
                  <c:v>131</c:v>
                </c:pt>
                <c:pt idx="7">
                  <c:v>139</c:v>
                </c:pt>
                <c:pt idx="8">
                  <c:v>97</c:v>
                </c:pt>
                <c:pt idx="9">
                  <c:v>117</c:v>
                </c:pt>
                <c:pt idx="10">
                  <c:v>59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16-4789-A126-3AB4FBBE3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952704"/>
        <c:axId val="120954240"/>
        <c:axId val="0"/>
      </c:bar3DChart>
      <c:catAx>
        <c:axId val="1209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954240"/>
        <c:crosses val="autoZero"/>
        <c:auto val="1"/>
        <c:lblAlgn val="ctr"/>
        <c:lblOffset val="100"/>
        <c:noMultiLvlLbl val="0"/>
      </c:catAx>
      <c:valAx>
        <c:axId val="12095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95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2024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CEMAC'!$B$106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CEMAC'!$B$107:$B$118</c:f>
              <c:numCache>
                <c:formatCode>_-* #,##0\ _€_-;\-* #,##0\ _€_-;_-* "-"??\ _€_-;_-@_-</c:formatCode>
                <c:ptCount val="12"/>
                <c:pt idx="0">
                  <c:v>1006</c:v>
                </c:pt>
                <c:pt idx="1">
                  <c:v>1157</c:v>
                </c:pt>
                <c:pt idx="2">
                  <c:v>645</c:v>
                </c:pt>
                <c:pt idx="3">
                  <c:v>88</c:v>
                </c:pt>
                <c:pt idx="4">
                  <c:v>164</c:v>
                </c:pt>
                <c:pt idx="5">
                  <c:v>4303</c:v>
                </c:pt>
                <c:pt idx="6">
                  <c:v>369</c:v>
                </c:pt>
                <c:pt idx="7">
                  <c:v>665</c:v>
                </c:pt>
                <c:pt idx="8">
                  <c:v>1782</c:v>
                </c:pt>
                <c:pt idx="9">
                  <c:v>4600</c:v>
                </c:pt>
                <c:pt idx="10">
                  <c:v>3127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A-4D66-A932-A0F35CB28B45}"/>
            </c:ext>
          </c:extLst>
        </c:ser>
        <c:ser>
          <c:idx val="1"/>
          <c:order val="1"/>
          <c:tx>
            <c:strRef>
              <c:f>'Zone CEMAC'!$C$106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CEMAC'!$C$107:$C$118</c:f>
              <c:numCache>
                <c:formatCode>_-* #,##0\ _€_-;\-* #,##0\ _€_-;_-* "-"??\ _€_-;_-@_-</c:formatCode>
                <c:ptCount val="12"/>
                <c:pt idx="0">
                  <c:v>624974</c:v>
                </c:pt>
                <c:pt idx="1">
                  <c:v>886961</c:v>
                </c:pt>
                <c:pt idx="2">
                  <c:v>467442</c:v>
                </c:pt>
                <c:pt idx="3">
                  <c:v>246280</c:v>
                </c:pt>
                <c:pt idx="4">
                  <c:v>276240</c:v>
                </c:pt>
                <c:pt idx="5">
                  <c:v>463339</c:v>
                </c:pt>
                <c:pt idx="6">
                  <c:v>1400075</c:v>
                </c:pt>
                <c:pt idx="7">
                  <c:v>2480511</c:v>
                </c:pt>
                <c:pt idx="8">
                  <c:v>7300563</c:v>
                </c:pt>
                <c:pt idx="9">
                  <c:v>7248539</c:v>
                </c:pt>
                <c:pt idx="10">
                  <c:v>2595313</c:v>
                </c:pt>
                <c:pt idx="11">
                  <c:v>946683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A-4D66-A932-A0F35CB28B45}"/>
            </c:ext>
          </c:extLst>
        </c:ser>
        <c:ser>
          <c:idx val="2"/>
          <c:order val="2"/>
          <c:tx>
            <c:strRef>
              <c:f>'Zone CEMAC'!$D$106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CEMAC'!$D$107:$D$118</c:f>
              <c:numCache>
                <c:formatCode>_-* #,##0\ _€_-;\-* #,##0\ _€_-;_-* "-"??\ _€_-;_-@_-</c:formatCode>
                <c:ptCount val="12"/>
                <c:pt idx="0">
                  <c:v>778854</c:v>
                </c:pt>
                <c:pt idx="1">
                  <c:v>1250851</c:v>
                </c:pt>
                <c:pt idx="2">
                  <c:v>431862</c:v>
                </c:pt>
                <c:pt idx="3">
                  <c:v>483993</c:v>
                </c:pt>
                <c:pt idx="4">
                  <c:v>297717</c:v>
                </c:pt>
                <c:pt idx="5">
                  <c:v>754804</c:v>
                </c:pt>
                <c:pt idx="6">
                  <c:v>1612782</c:v>
                </c:pt>
                <c:pt idx="7">
                  <c:v>3191591</c:v>
                </c:pt>
                <c:pt idx="8">
                  <c:v>6028240</c:v>
                </c:pt>
                <c:pt idx="9">
                  <c:v>4801989</c:v>
                </c:pt>
                <c:pt idx="10">
                  <c:v>1369633</c:v>
                </c:pt>
                <c:pt idx="11">
                  <c:v>822388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A-4D66-A932-A0F35CB28B45}"/>
            </c:ext>
          </c:extLst>
        </c:ser>
        <c:ser>
          <c:idx val="3"/>
          <c:order val="3"/>
          <c:tx>
            <c:strRef>
              <c:f>'Zone CEMAC'!$E$106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CEMAC'!$E$107:$E$118</c:f>
              <c:numCache>
                <c:formatCode>_-* #,##0\ _€_-;\-* #,##0\ _€_-;_-* "-"??\ _€_-;_-@_-</c:formatCode>
                <c:ptCount val="12"/>
                <c:pt idx="0">
                  <c:v>793131</c:v>
                </c:pt>
                <c:pt idx="1">
                  <c:v>758406</c:v>
                </c:pt>
                <c:pt idx="2">
                  <c:v>470134</c:v>
                </c:pt>
                <c:pt idx="3">
                  <c:v>327390</c:v>
                </c:pt>
                <c:pt idx="4">
                  <c:v>132027</c:v>
                </c:pt>
                <c:pt idx="5">
                  <c:v>308990</c:v>
                </c:pt>
                <c:pt idx="6">
                  <c:v>923678</c:v>
                </c:pt>
                <c:pt idx="7">
                  <c:v>864732</c:v>
                </c:pt>
                <c:pt idx="8">
                  <c:v>951193</c:v>
                </c:pt>
                <c:pt idx="9">
                  <c:v>808775</c:v>
                </c:pt>
                <c:pt idx="10">
                  <c:v>294657</c:v>
                </c:pt>
                <c:pt idx="11">
                  <c:v>83275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A-4D66-A932-A0F35CB28B45}"/>
            </c:ext>
          </c:extLst>
        </c:ser>
        <c:ser>
          <c:idx val="4"/>
          <c:order val="4"/>
          <c:tx>
            <c:strRef>
              <c:f>'Zone CEMAC'!$F$106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CEMAC'!$F$107:$F$118</c:f>
              <c:numCache>
                <c:formatCode>_-* #,##0\ _€_-;\-* #,##0\ _€_-;_-* "-"??\ _€_-;_-@_-</c:formatCode>
                <c:ptCount val="12"/>
                <c:pt idx="0">
                  <c:v>699567</c:v>
                </c:pt>
                <c:pt idx="1">
                  <c:v>606307</c:v>
                </c:pt>
                <c:pt idx="2">
                  <c:v>83789</c:v>
                </c:pt>
                <c:pt idx="3">
                  <c:v>71601</c:v>
                </c:pt>
                <c:pt idx="4">
                  <c:v>11957</c:v>
                </c:pt>
                <c:pt idx="5">
                  <c:v>21588</c:v>
                </c:pt>
                <c:pt idx="6">
                  <c:v>132864</c:v>
                </c:pt>
                <c:pt idx="7">
                  <c:v>112349</c:v>
                </c:pt>
                <c:pt idx="8">
                  <c:v>401503</c:v>
                </c:pt>
                <c:pt idx="9">
                  <c:v>276893</c:v>
                </c:pt>
                <c:pt idx="10">
                  <c:v>131831</c:v>
                </c:pt>
                <c:pt idx="11">
                  <c:v>61839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8A-4D66-A932-A0F35CB28B45}"/>
            </c:ext>
          </c:extLst>
        </c:ser>
        <c:ser>
          <c:idx val="5"/>
          <c:order val="5"/>
          <c:tx>
            <c:strRef>
              <c:f>'Zone CEMAC'!$G$106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CEMAC'!$G$107:$G$118</c:f>
              <c:numCache>
                <c:formatCode>_-* #,##0\ _€_-;\-* #,##0\ _€_-;_-* "-"??\ _€_-;_-@_-</c:formatCode>
                <c:ptCount val="12"/>
                <c:pt idx="0">
                  <c:v>675797</c:v>
                </c:pt>
                <c:pt idx="1">
                  <c:v>368369</c:v>
                </c:pt>
                <c:pt idx="2">
                  <c:v>71636</c:v>
                </c:pt>
                <c:pt idx="3">
                  <c:v>70735</c:v>
                </c:pt>
                <c:pt idx="4">
                  <c:v>10611</c:v>
                </c:pt>
                <c:pt idx="5">
                  <c:v>21492</c:v>
                </c:pt>
                <c:pt idx="6">
                  <c:v>144966</c:v>
                </c:pt>
                <c:pt idx="7">
                  <c:v>111080</c:v>
                </c:pt>
                <c:pt idx="8">
                  <c:v>274764</c:v>
                </c:pt>
                <c:pt idx="9">
                  <c:v>300445</c:v>
                </c:pt>
                <c:pt idx="10">
                  <c:v>170738</c:v>
                </c:pt>
                <c:pt idx="11">
                  <c:v>61018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A-4D66-A932-A0F35CB28B45}"/>
            </c:ext>
          </c:extLst>
        </c:ser>
        <c:ser>
          <c:idx val="6"/>
          <c:order val="6"/>
          <c:tx>
            <c:strRef>
              <c:f>'Zone CEMAC'!$H$106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CEMAC'!$H$107:$H$118</c:f>
              <c:numCache>
                <c:formatCode>_-* #,##0\ _€_-;\-* #,##0\ _€_-;_-* "-"??\ _€_-;_-@_-</c:formatCode>
                <c:ptCount val="12"/>
                <c:pt idx="0">
                  <c:v>321</c:v>
                </c:pt>
                <c:pt idx="1">
                  <c:v>2346</c:v>
                </c:pt>
                <c:pt idx="2">
                  <c:v>498</c:v>
                </c:pt>
                <c:pt idx="3">
                  <c:v>277</c:v>
                </c:pt>
                <c:pt idx="4">
                  <c:v>200</c:v>
                </c:pt>
                <c:pt idx="5">
                  <c:v>392</c:v>
                </c:pt>
                <c:pt idx="6">
                  <c:v>247</c:v>
                </c:pt>
                <c:pt idx="7">
                  <c:v>519</c:v>
                </c:pt>
                <c:pt idx="8">
                  <c:v>326</c:v>
                </c:pt>
                <c:pt idx="9">
                  <c:v>424</c:v>
                </c:pt>
                <c:pt idx="10">
                  <c:v>408</c:v>
                </c:pt>
                <c:pt idx="11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8A-4D66-A932-A0F35CB28B45}"/>
            </c:ext>
          </c:extLst>
        </c:ser>
        <c:ser>
          <c:idx val="7"/>
          <c:order val="7"/>
          <c:tx>
            <c:strRef>
              <c:f>'Zone CEMAC'!$I$106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CEMAC'!$I$107:$I$118</c:f>
              <c:numCache>
                <c:formatCode>_-* #,##0\ _€_-;\-* #,##0\ _€_-;_-* "-"??\ _€_-;_-@_-</c:formatCode>
                <c:ptCount val="12"/>
                <c:pt idx="0">
                  <c:v>27524</c:v>
                </c:pt>
                <c:pt idx="1">
                  <c:v>5945</c:v>
                </c:pt>
                <c:pt idx="2">
                  <c:v>6780</c:v>
                </c:pt>
                <c:pt idx="3">
                  <c:v>1449</c:v>
                </c:pt>
                <c:pt idx="4">
                  <c:v>1757</c:v>
                </c:pt>
                <c:pt idx="5">
                  <c:v>1960</c:v>
                </c:pt>
                <c:pt idx="6">
                  <c:v>7898</c:v>
                </c:pt>
                <c:pt idx="7">
                  <c:v>32226</c:v>
                </c:pt>
                <c:pt idx="8">
                  <c:v>6895</c:v>
                </c:pt>
                <c:pt idx="9">
                  <c:v>6995</c:v>
                </c:pt>
                <c:pt idx="10">
                  <c:v>1555</c:v>
                </c:pt>
                <c:pt idx="11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8A-4D66-A932-A0F35CB2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176832"/>
        <c:axId val="121178368"/>
        <c:axId val="0"/>
      </c:bar3DChart>
      <c:catAx>
        <c:axId val="12117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178368"/>
        <c:crosses val="autoZero"/>
        <c:auto val="1"/>
        <c:lblAlgn val="ctr"/>
        <c:lblOffset val="100"/>
        <c:noMultiLvlLbl val="0"/>
      </c:catAx>
      <c:valAx>
        <c:axId val="12117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17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95250</xdr:rowOff>
    </xdr:from>
    <xdr:to>
      <xdr:col>9</xdr:col>
      <xdr:colOff>9524</xdr:colOff>
      <xdr:row>32</xdr:row>
      <xdr:rowOff>238125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102578</xdr:rowOff>
    </xdr:from>
    <xdr:to>
      <xdr:col>8</xdr:col>
      <xdr:colOff>1228725</xdr:colOff>
      <xdr:row>67</xdr:row>
      <xdr:rowOff>238125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85</xdr:row>
      <xdr:rowOff>80596</xdr:rowOff>
    </xdr:from>
    <xdr:to>
      <xdr:col>10</xdr:col>
      <xdr:colOff>0</xdr:colOff>
      <xdr:row>102</xdr:row>
      <xdr:rowOff>146537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119</xdr:row>
      <xdr:rowOff>109904</xdr:rowOff>
    </xdr:from>
    <xdr:to>
      <xdr:col>10</xdr:col>
      <xdr:colOff>66675</xdr:colOff>
      <xdr:row>136</xdr:row>
      <xdr:rowOff>197827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view="pageBreakPreview" topLeftCell="A16" zoomScaleSheetLayoutView="100" workbookViewId="0">
      <selection activeCell="E3" sqref="E3"/>
    </sheetView>
  </sheetViews>
  <sheetFormatPr baseColWidth="10" defaultRowHeight="20.100000000000001" customHeight="1" x14ac:dyDescent="0.2"/>
  <cols>
    <col min="1" max="1" width="14.5703125" style="40" customWidth="1"/>
    <col min="2" max="2" width="22.5703125" style="40" customWidth="1"/>
    <col min="3" max="5" width="20.5703125" style="40" bestFit="1" customWidth="1"/>
    <col min="6" max="6" width="22.140625" style="40" bestFit="1" customWidth="1"/>
    <col min="7" max="7" width="22" style="40" customWidth="1"/>
    <col min="8" max="8" width="29" style="40" customWidth="1"/>
    <col min="9" max="9" width="18.7109375" style="40" bestFit="1" customWidth="1"/>
    <col min="10" max="10" width="21.7109375" style="40" customWidth="1"/>
    <col min="11" max="11" width="25" style="40" customWidth="1"/>
    <col min="12" max="16384" width="11.42578125" style="40"/>
  </cols>
  <sheetData>
    <row r="1" spans="1:10" ht="20.100000000000001" customHeight="1" x14ac:dyDescent="0.2">
      <c r="A1" s="38"/>
      <c r="B1" s="38"/>
      <c r="C1" s="38"/>
      <c r="D1" s="70" t="s">
        <v>20</v>
      </c>
      <c r="E1" s="4"/>
      <c r="F1" s="39"/>
      <c r="G1" s="38"/>
      <c r="H1" s="38"/>
      <c r="I1" s="38"/>
      <c r="J1" s="38"/>
    </row>
    <row r="2" spans="1:10" ht="20.100000000000001" customHeight="1" x14ac:dyDescent="0.2">
      <c r="A2" s="38"/>
      <c r="B2" s="38"/>
      <c r="C2" s="38"/>
      <c r="D2" s="39"/>
      <c r="E2" s="39"/>
      <c r="F2" s="39"/>
      <c r="G2" s="38"/>
      <c r="H2" s="38"/>
      <c r="I2" s="38"/>
      <c r="J2" s="38"/>
    </row>
    <row r="3" spans="1:10" ht="20.100000000000001" customHeight="1" thickBot="1" x14ac:dyDescent="0.25">
      <c r="A3" s="4" t="s">
        <v>17</v>
      </c>
      <c r="B3" s="4"/>
      <c r="C3" s="4"/>
      <c r="D3" s="4"/>
      <c r="E3" s="5" t="s">
        <v>0</v>
      </c>
      <c r="F3" s="4"/>
      <c r="G3" s="36"/>
      <c r="H3" s="18" t="s">
        <v>30</v>
      </c>
      <c r="I3" s="41"/>
      <c r="J3" s="42"/>
    </row>
    <row r="4" spans="1:10" ht="24.95" customHeight="1" thickTop="1" thickBot="1" x14ac:dyDescent="0.25">
      <c r="A4" s="19" t="s">
        <v>1</v>
      </c>
      <c r="B4" s="20">
        <v>10000</v>
      </c>
      <c r="C4" s="20">
        <v>5000</v>
      </c>
      <c r="D4" s="20">
        <v>2000</v>
      </c>
      <c r="E4" s="20">
        <v>1000</v>
      </c>
      <c r="F4" s="21">
        <v>500</v>
      </c>
      <c r="G4" s="21" t="s">
        <v>2</v>
      </c>
      <c r="H4" s="22" t="s">
        <v>3</v>
      </c>
    </row>
    <row r="5" spans="1:10" ht="24.95" customHeight="1" x14ac:dyDescent="0.2">
      <c r="A5" s="11" t="s">
        <v>4</v>
      </c>
      <c r="B5" s="13">
        <v>24137000</v>
      </c>
      <c r="C5" s="13">
        <v>9429000</v>
      </c>
      <c r="D5" s="13">
        <v>2708000</v>
      </c>
      <c r="E5" s="13">
        <v>2749000</v>
      </c>
      <c r="F5" s="13">
        <v>2900001</v>
      </c>
      <c r="G5" s="28">
        <f>SUM(B5:F5)</f>
        <v>41923001</v>
      </c>
      <c r="H5" s="27">
        <f>+B5*10000+C5*5000+D5*2000+E5*1000+F5*500</f>
        <v>298130000500</v>
      </c>
    </row>
    <row r="6" spans="1:10" ht="24.95" customHeight="1" x14ac:dyDescent="0.2">
      <c r="A6" s="11" t="s">
        <v>5</v>
      </c>
      <c r="B6" s="13">
        <v>18880000</v>
      </c>
      <c r="C6" s="13">
        <v>8111000</v>
      </c>
      <c r="D6" s="13">
        <v>3002000</v>
      </c>
      <c r="E6" s="13">
        <v>3050000</v>
      </c>
      <c r="F6" s="13">
        <v>3635000</v>
      </c>
      <c r="G6" s="28">
        <f t="shared" ref="G6:G16" si="0">SUM(B6:F6)</f>
        <v>36678000</v>
      </c>
      <c r="H6" s="27">
        <f t="shared" ref="H6:H16" si="1">+B6*10000+C6*5000+D6*2000+E6*1000+F6*500</f>
        <v>240226500000</v>
      </c>
    </row>
    <row r="7" spans="1:10" ht="24.95" customHeight="1" x14ac:dyDescent="0.2">
      <c r="A7" s="11" t="s">
        <v>6</v>
      </c>
      <c r="B7" s="13">
        <v>15921000</v>
      </c>
      <c r="C7" s="13">
        <v>7210000</v>
      </c>
      <c r="D7" s="13">
        <v>2903000</v>
      </c>
      <c r="E7" s="13">
        <v>2612000</v>
      </c>
      <c r="F7" s="13">
        <v>3107000</v>
      </c>
      <c r="G7" s="28">
        <f t="shared" si="0"/>
        <v>31753000</v>
      </c>
      <c r="H7" s="27">
        <f t="shared" si="1"/>
        <v>205231500000</v>
      </c>
    </row>
    <row r="8" spans="1:10" ht="24.95" customHeight="1" x14ac:dyDescent="0.2">
      <c r="A8" s="11" t="s">
        <v>7</v>
      </c>
      <c r="B8" s="13">
        <v>16280000</v>
      </c>
      <c r="C8" s="13">
        <v>9096000</v>
      </c>
      <c r="D8" s="13">
        <v>2796200</v>
      </c>
      <c r="E8" s="13">
        <v>2666100</v>
      </c>
      <c r="F8" s="13">
        <v>2921200</v>
      </c>
      <c r="G8" s="28">
        <f t="shared" si="0"/>
        <v>33759500</v>
      </c>
      <c r="H8" s="27">
        <f t="shared" si="1"/>
        <v>217999100000</v>
      </c>
    </row>
    <row r="9" spans="1:10" ht="24.95" customHeight="1" x14ac:dyDescent="0.2">
      <c r="A9" s="11" t="s">
        <v>19</v>
      </c>
      <c r="B9" s="13">
        <v>17253000</v>
      </c>
      <c r="C9" s="13">
        <v>8890000</v>
      </c>
      <c r="D9" s="13">
        <v>2816000</v>
      </c>
      <c r="E9" s="13">
        <v>2616000</v>
      </c>
      <c r="F9" s="13">
        <v>2933000</v>
      </c>
      <c r="G9" s="28">
        <f t="shared" si="0"/>
        <v>34508000</v>
      </c>
      <c r="H9" s="27">
        <f t="shared" si="1"/>
        <v>226694500000</v>
      </c>
    </row>
    <row r="10" spans="1:10" ht="24.95" customHeight="1" x14ac:dyDescent="0.2">
      <c r="A10" s="11" t="s">
        <v>9</v>
      </c>
      <c r="B10" s="13">
        <v>13982000</v>
      </c>
      <c r="C10" s="13">
        <v>7658000</v>
      </c>
      <c r="D10" s="13">
        <v>2661000</v>
      </c>
      <c r="E10" s="13">
        <v>2668000</v>
      </c>
      <c r="F10" s="13">
        <v>2918001</v>
      </c>
      <c r="G10" s="28">
        <f t="shared" si="0"/>
        <v>29887001</v>
      </c>
      <c r="H10" s="27">
        <f t="shared" si="1"/>
        <v>187559000500</v>
      </c>
    </row>
    <row r="11" spans="1:10" ht="24.95" customHeight="1" x14ac:dyDescent="0.2">
      <c r="A11" s="11" t="s">
        <v>10</v>
      </c>
      <c r="B11" s="13">
        <v>16875000</v>
      </c>
      <c r="C11" s="13">
        <v>8775000</v>
      </c>
      <c r="D11" s="13">
        <v>2415000</v>
      </c>
      <c r="E11" s="13">
        <v>2348000</v>
      </c>
      <c r="F11" s="13">
        <v>2759000</v>
      </c>
      <c r="G11" s="28">
        <f t="shared" si="0"/>
        <v>33172000</v>
      </c>
      <c r="H11" s="27">
        <f t="shared" si="1"/>
        <v>221182500000</v>
      </c>
    </row>
    <row r="12" spans="1:10" ht="24.95" customHeight="1" x14ac:dyDescent="0.2">
      <c r="A12" s="11" t="s">
        <v>11</v>
      </c>
      <c r="B12" s="13">
        <v>12438000</v>
      </c>
      <c r="C12" s="13">
        <v>6156000</v>
      </c>
      <c r="D12" s="13">
        <v>2237000</v>
      </c>
      <c r="E12" s="13">
        <v>1961000</v>
      </c>
      <c r="F12" s="13">
        <v>2478001</v>
      </c>
      <c r="G12" s="28">
        <f t="shared" si="0"/>
        <v>25270001</v>
      </c>
      <c r="H12" s="27">
        <f t="shared" si="1"/>
        <v>162834000500</v>
      </c>
    </row>
    <row r="13" spans="1:10" ht="24.95" customHeight="1" x14ac:dyDescent="0.2">
      <c r="A13" s="11" t="s">
        <v>12</v>
      </c>
      <c r="B13" s="13">
        <v>15138000</v>
      </c>
      <c r="C13" s="13">
        <v>6890000</v>
      </c>
      <c r="D13" s="13">
        <v>1772000</v>
      </c>
      <c r="E13" s="13">
        <v>2000000</v>
      </c>
      <c r="F13" s="13">
        <v>2492000</v>
      </c>
      <c r="G13" s="28">
        <f t="shared" si="0"/>
        <v>28292000</v>
      </c>
      <c r="H13" s="27">
        <f t="shared" si="1"/>
        <v>192620000000</v>
      </c>
    </row>
    <row r="14" spans="1:10" ht="24.95" customHeight="1" x14ac:dyDescent="0.2">
      <c r="A14" s="11" t="s">
        <v>13</v>
      </c>
      <c r="B14" s="13">
        <v>16389000</v>
      </c>
      <c r="C14" s="13">
        <v>7902000</v>
      </c>
      <c r="D14" s="13">
        <v>3006000</v>
      </c>
      <c r="E14" s="13">
        <v>2799000</v>
      </c>
      <c r="F14" s="13">
        <v>3672000</v>
      </c>
      <c r="G14" s="28">
        <f t="shared" si="0"/>
        <v>33768000</v>
      </c>
      <c r="H14" s="27">
        <f t="shared" si="1"/>
        <v>214047000000</v>
      </c>
    </row>
    <row r="15" spans="1:10" ht="24.95" customHeight="1" x14ac:dyDescent="0.2">
      <c r="A15" s="11" t="s">
        <v>14</v>
      </c>
      <c r="B15" s="13">
        <v>12515000</v>
      </c>
      <c r="C15" s="13">
        <v>5916000</v>
      </c>
      <c r="D15" s="13">
        <v>1789000</v>
      </c>
      <c r="E15" s="13">
        <v>1695000</v>
      </c>
      <c r="F15" s="13">
        <v>2069000</v>
      </c>
      <c r="G15" s="28">
        <f t="shared" si="0"/>
        <v>23984000</v>
      </c>
      <c r="H15" s="27">
        <f t="shared" si="1"/>
        <v>161037500000</v>
      </c>
    </row>
    <row r="16" spans="1:10" ht="24.95" customHeight="1" thickBot="1" x14ac:dyDescent="0.25">
      <c r="A16" s="11" t="s">
        <v>15</v>
      </c>
      <c r="B16" s="13">
        <v>12716000</v>
      </c>
      <c r="C16" s="13">
        <v>6854000</v>
      </c>
      <c r="D16" s="13">
        <v>1783000</v>
      </c>
      <c r="E16" s="13">
        <v>1484000</v>
      </c>
      <c r="F16" s="13">
        <v>1941000</v>
      </c>
      <c r="G16" s="28">
        <f t="shared" si="0"/>
        <v>24778000</v>
      </c>
      <c r="H16" s="27">
        <f t="shared" si="1"/>
        <v>167450500000</v>
      </c>
    </row>
    <row r="17" spans="1:10" ht="24.95" customHeight="1" thickBot="1" x14ac:dyDescent="0.25">
      <c r="A17" s="12" t="s">
        <v>16</v>
      </c>
      <c r="B17" s="25">
        <f>SUM(B5:B16)</f>
        <v>192524000</v>
      </c>
      <c r="C17" s="25">
        <f t="shared" ref="C17:H17" si="2">SUM(C5:C16)</f>
        <v>92887000</v>
      </c>
      <c r="D17" s="25">
        <f t="shared" si="2"/>
        <v>29888200</v>
      </c>
      <c r="E17" s="25">
        <f t="shared" si="2"/>
        <v>28648100</v>
      </c>
      <c r="F17" s="25">
        <f t="shared" si="2"/>
        <v>33825203</v>
      </c>
      <c r="G17" s="25">
        <f t="shared" si="2"/>
        <v>377772503</v>
      </c>
      <c r="H17" s="25">
        <f t="shared" si="2"/>
        <v>2495012101500</v>
      </c>
    </row>
    <row r="18" spans="1:10" ht="20.100000000000001" customHeight="1" thickTop="1" x14ac:dyDescent="0.2"/>
    <row r="19" spans="1:10" ht="20.100000000000001" customHeight="1" x14ac:dyDescent="0.2">
      <c r="A19" s="38"/>
      <c r="B19" s="38"/>
      <c r="C19" s="38"/>
      <c r="D19" s="71" t="s">
        <v>18</v>
      </c>
      <c r="E19" s="4"/>
      <c r="F19" s="39"/>
      <c r="G19" s="38"/>
      <c r="H19" s="38"/>
      <c r="I19" s="38"/>
      <c r="J19" s="38"/>
    </row>
    <row r="20" spans="1:10" ht="20.100000000000001" customHeight="1" thickBot="1" x14ac:dyDescent="0.25">
      <c r="A20" s="4" t="s">
        <v>17</v>
      </c>
      <c r="B20" s="4"/>
      <c r="C20" s="4"/>
      <c r="D20" s="4"/>
      <c r="E20" s="5" t="s">
        <v>0</v>
      </c>
      <c r="F20" s="4"/>
      <c r="G20" s="36"/>
      <c r="H20" s="18" t="s">
        <v>30</v>
      </c>
      <c r="I20" s="41"/>
      <c r="J20" s="42"/>
    </row>
    <row r="21" spans="1:10" ht="24.95" customHeight="1" thickTop="1" thickBot="1" x14ac:dyDescent="0.25">
      <c r="A21" s="19" t="s">
        <v>1</v>
      </c>
      <c r="B21" s="20">
        <v>10000</v>
      </c>
      <c r="C21" s="20">
        <v>5000</v>
      </c>
      <c r="D21" s="20">
        <v>2000</v>
      </c>
      <c r="E21" s="20">
        <v>1000</v>
      </c>
      <c r="F21" s="21">
        <v>500</v>
      </c>
      <c r="G21" s="21" t="s">
        <v>2</v>
      </c>
      <c r="H21" s="22" t="s">
        <v>3</v>
      </c>
    </row>
    <row r="22" spans="1:10" ht="24.95" customHeight="1" x14ac:dyDescent="0.2">
      <c r="A22" s="11" t="s">
        <v>4</v>
      </c>
      <c r="B22" s="13">
        <v>13697178</v>
      </c>
      <c r="C22" s="13">
        <v>5489876</v>
      </c>
      <c r="D22" s="13">
        <v>1771444</v>
      </c>
      <c r="E22" s="13">
        <v>1526409</v>
      </c>
      <c r="F22" s="13">
        <v>1994102</v>
      </c>
      <c r="G22" s="28">
        <f>SUM(B22:F22)</f>
        <v>24479009</v>
      </c>
      <c r="H22" s="27">
        <f>+B22*10000+C22*5000+D22*2000+E22*1000+F22*500</f>
        <v>170487508000</v>
      </c>
    </row>
    <row r="23" spans="1:10" ht="24.95" customHeight="1" x14ac:dyDescent="0.2">
      <c r="A23" s="11" t="s">
        <v>5</v>
      </c>
      <c r="B23" s="13">
        <v>11359234</v>
      </c>
      <c r="C23" s="13">
        <v>8122616</v>
      </c>
      <c r="D23" s="13">
        <v>1924986</v>
      </c>
      <c r="E23" s="13">
        <v>1881743</v>
      </c>
      <c r="F23" s="13">
        <v>2124673</v>
      </c>
      <c r="G23" s="28">
        <f t="shared" ref="G23:G33" si="3">SUM(B23:F23)</f>
        <v>25413252</v>
      </c>
      <c r="H23" s="27">
        <f t="shared" ref="H23:H33" si="4">+B23*10000+C23*5000+D23*2000+E23*1000+F23*500</f>
        <v>160999471500</v>
      </c>
    </row>
    <row r="24" spans="1:10" ht="24.95" customHeight="1" x14ac:dyDescent="0.2">
      <c r="A24" s="11" t="s">
        <v>6</v>
      </c>
      <c r="B24" s="13">
        <v>10017352</v>
      </c>
      <c r="C24" s="13">
        <v>11328573</v>
      </c>
      <c r="D24" s="13">
        <v>1644842</v>
      </c>
      <c r="E24" s="13">
        <v>1753641</v>
      </c>
      <c r="F24" s="13">
        <v>1951399</v>
      </c>
      <c r="G24" s="28">
        <f t="shared" si="3"/>
        <v>26695807</v>
      </c>
      <c r="H24" s="27">
        <f t="shared" si="4"/>
        <v>162835409500</v>
      </c>
    </row>
    <row r="25" spans="1:10" ht="24.95" customHeight="1" x14ac:dyDescent="0.2">
      <c r="A25" s="11" t="s">
        <v>7</v>
      </c>
      <c r="B25" s="13">
        <v>13242618</v>
      </c>
      <c r="C25" s="13">
        <v>7554513</v>
      </c>
      <c r="D25" s="13">
        <v>2103244</v>
      </c>
      <c r="E25" s="13">
        <v>1925568</v>
      </c>
      <c r="F25" s="13">
        <v>2002117</v>
      </c>
      <c r="G25" s="28">
        <f t="shared" si="3"/>
        <v>26828060</v>
      </c>
      <c r="H25" s="27">
        <f t="shared" si="4"/>
        <v>177331859500</v>
      </c>
    </row>
    <row r="26" spans="1:10" ht="24.95" customHeight="1" x14ac:dyDescent="0.2">
      <c r="A26" s="11" t="s">
        <v>19</v>
      </c>
      <c r="B26" s="13">
        <v>12798492</v>
      </c>
      <c r="C26" s="13">
        <v>5420277</v>
      </c>
      <c r="D26" s="13">
        <v>1491755</v>
      </c>
      <c r="E26" s="13">
        <v>1378983</v>
      </c>
      <c r="F26" s="13">
        <v>1105092</v>
      </c>
      <c r="G26" s="28">
        <f t="shared" si="3"/>
        <v>22194599</v>
      </c>
      <c r="H26" s="27">
        <f t="shared" si="4"/>
        <v>160001344000</v>
      </c>
    </row>
    <row r="27" spans="1:10" ht="24.95" customHeight="1" x14ac:dyDescent="0.2">
      <c r="A27" s="11" t="s">
        <v>9</v>
      </c>
      <c r="B27" s="13">
        <v>12703786</v>
      </c>
      <c r="C27" s="13">
        <v>5412744</v>
      </c>
      <c r="D27" s="13">
        <v>1795062</v>
      </c>
      <c r="E27" s="13">
        <v>1668743</v>
      </c>
      <c r="F27" s="13">
        <v>833916</v>
      </c>
      <c r="G27" s="28">
        <f t="shared" si="3"/>
        <v>22414251</v>
      </c>
      <c r="H27" s="27">
        <f t="shared" si="4"/>
        <v>159777405000</v>
      </c>
    </row>
    <row r="28" spans="1:10" ht="24.95" customHeight="1" x14ac:dyDescent="0.2">
      <c r="A28" s="11" t="s">
        <v>10</v>
      </c>
      <c r="B28" s="13">
        <v>15977434</v>
      </c>
      <c r="C28" s="13">
        <v>6536684</v>
      </c>
      <c r="D28" s="13">
        <v>1657164</v>
      </c>
      <c r="E28" s="13">
        <v>1277533</v>
      </c>
      <c r="F28" s="13">
        <v>878358</v>
      </c>
      <c r="G28" s="28">
        <f t="shared" si="3"/>
        <v>26327173</v>
      </c>
      <c r="H28" s="27">
        <f t="shared" si="4"/>
        <v>197488800000</v>
      </c>
    </row>
    <row r="29" spans="1:10" ht="24.95" customHeight="1" x14ac:dyDescent="0.2">
      <c r="A29" s="11" t="s">
        <v>11</v>
      </c>
      <c r="B29" s="13">
        <v>16392199</v>
      </c>
      <c r="C29" s="13">
        <v>7086012</v>
      </c>
      <c r="D29" s="13">
        <v>1305829</v>
      </c>
      <c r="E29" s="13">
        <v>1474753</v>
      </c>
      <c r="F29" s="13">
        <v>1369304</v>
      </c>
      <c r="G29" s="28">
        <f t="shared" si="3"/>
        <v>27628097</v>
      </c>
      <c r="H29" s="27">
        <f t="shared" si="4"/>
        <v>204123113000</v>
      </c>
    </row>
    <row r="30" spans="1:10" ht="24.95" customHeight="1" x14ac:dyDescent="0.2">
      <c r="A30" s="11" t="s">
        <v>12</v>
      </c>
      <c r="B30" s="13">
        <v>14515543</v>
      </c>
      <c r="C30" s="13">
        <v>5592996</v>
      </c>
      <c r="D30" s="13">
        <v>1258706</v>
      </c>
      <c r="E30" s="13">
        <v>1525309</v>
      </c>
      <c r="F30" s="13">
        <v>1456099</v>
      </c>
      <c r="G30" s="28">
        <f t="shared" si="3"/>
        <v>24348653</v>
      </c>
      <c r="H30" s="27">
        <f t="shared" si="4"/>
        <v>177891180500</v>
      </c>
    </row>
    <row r="31" spans="1:10" ht="24.95" customHeight="1" x14ac:dyDescent="0.2">
      <c r="A31" s="11" t="s">
        <v>13</v>
      </c>
      <c r="B31" s="13">
        <v>17954456</v>
      </c>
      <c r="C31" s="13">
        <v>9582582</v>
      </c>
      <c r="D31" s="13">
        <v>2492504</v>
      </c>
      <c r="E31" s="13">
        <v>1730283</v>
      </c>
      <c r="F31" s="13">
        <v>1686489</v>
      </c>
      <c r="G31" s="28">
        <f t="shared" si="3"/>
        <v>33446314</v>
      </c>
      <c r="H31" s="27">
        <f t="shared" si="4"/>
        <v>235016005500</v>
      </c>
    </row>
    <row r="32" spans="1:10" ht="24.95" customHeight="1" x14ac:dyDescent="0.2">
      <c r="A32" s="11" t="s">
        <v>14</v>
      </c>
      <c r="B32" s="13">
        <v>21930950</v>
      </c>
      <c r="C32" s="13">
        <v>9290599</v>
      </c>
      <c r="D32" s="13">
        <v>2469220</v>
      </c>
      <c r="E32" s="13">
        <v>2273785</v>
      </c>
      <c r="F32" s="13">
        <v>1651844</v>
      </c>
      <c r="G32" s="28">
        <f t="shared" si="3"/>
        <v>37616398</v>
      </c>
      <c r="H32" s="27">
        <f t="shared" si="4"/>
        <v>273800642000</v>
      </c>
    </row>
    <row r="33" spans="1:11" ht="24.95" customHeight="1" thickBot="1" x14ac:dyDescent="0.25">
      <c r="A33" s="11" t="s">
        <v>15</v>
      </c>
      <c r="B33" s="13">
        <v>22960878</v>
      </c>
      <c r="C33" s="13">
        <v>11841128</v>
      </c>
      <c r="D33" s="13">
        <v>3371443</v>
      </c>
      <c r="E33" s="13">
        <v>2916592</v>
      </c>
      <c r="F33" s="13">
        <v>1587269</v>
      </c>
      <c r="G33" s="28">
        <f t="shared" si="3"/>
        <v>42677310</v>
      </c>
      <c r="H33" s="27">
        <f t="shared" si="4"/>
        <v>299267532500</v>
      </c>
    </row>
    <row r="34" spans="1:11" ht="24.95" customHeight="1" thickBot="1" x14ac:dyDescent="0.25">
      <c r="A34" s="12" t="s">
        <v>16</v>
      </c>
      <c r="B34" s="25">
        <f t="shared" ref="B34:H34" si="5">SUM(B22:B33)</f>
        <v>183550120</v>
      </c>
      <c r="C34" s="25">
        <f t="shared" si="5"/>
        <v>93258600</v>
      </c>
      <c r="D34" s="25">
        <f t="shared" si="5"/>
        <v>23286199</v>
      </c>
      <c r="E34" s="25">
        <f t="shared" si="5"/>
        <v>21333342</v>
      </c>
      <c r="F34" s="25">
        <f t="shared" si="5"/>
        <v>18640662</v>
      </c>
      <c r="G34" s="25">
        <f t="shared" si="5"/>
        <v>340068923</v>
      </c>
      <c r="H34" s="25">
        <f t="shared" si="5"/>
        <v>2379020271000</v>
      </c>
    </row>
    <row r="35" spans="1:11" ht="20.100000000000001" customHeight="1" thickTop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7" spans="1:11" ht="20.100000000000001" customHeight="1" x14ac:dyDescent="0.2">
      <c r="A37" s="1"/>
      <c r="B37" s="1"/>
      <c r="C37" s="1"/>
      <c r="D37" s="7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17</v>
      </c>
      <c r="B38" s="4"/>
      <c r="C38" s="4"/>
      <c r="D38" s="4"/>
      <c r="E38" s="5" t="s">
        <v>27</v>
      </c>
      <c r="F38" s="4"/>
      <c r="G38" s="4"/>
      <c r="H38" s="4"/>
      <c r="I38" s="4"/>
      <c r="J38" s="36"/>
      <c r="K38" s="18" t="s">
        <v>30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>
        <v>53</v>
      </c>
      <c r="D40" s="13">
        <v>35</v>
      </c>
      <c r="E40" s="13">
        <v>18</v>
      </c>
      <c r="F40" s="13">
        <v>42</v>
      </c>
      <c r="G40" s="13">
        <v>9</v>
      </c>
      <c r="H40" s="13">
        <v>12</v>
      </c>
      <c r="I40" s="13">
        <v>34</v>
      </c>
      <c r="J40" s="29">
        <f>SUM(B40:I40)</f>
        <v>203</v>
      </c>
      <c r="K40" s="30">
        <f>B40*500+C40*100+D40*50+E40*25+F40*10+G40*5+H40*2+I40*1</f>
        <v>8023</v>
      </c>
    </row>
    <row r="41" spans="1:11" ht="20.100000000000001" customHeight="1" x14ac:dyDescent="0.2">
      <c r="A41" s="11" t="s">
        <v>5</v>
      </c>
      <c r="B41" s="13"/>
      <c r="C41" s="13">
        <v>31</v>
      </c>
      <c r="D41" s="13">
        <v>26</v>
      </c>
      <c r="E41" s="13">
        <v>3</v>
      </c>
      <c r="F41" s="13">
        <v>27</v>
      </c>
      <c r="G41" s="13">
        <v>18</v>
      </c>
      <c r="H41" s="13">
        <v>6</v>
      </c>
      <c r="I41" s="13">
        <v>20</v>
      </c>
      <c r="J41" s="29">
        <f t="shared" ref="J41:J51" si="6">SUM(B41:I41)</f>
        <v>131</v>
      </c>
      <c r="K41" s="30">
        <f t="shared" ref="K41:K51" si="7">B41*500+C41*100+D41*50+E41*25+F41*10+G41*5+H41*2+I41*1</f>
        <v>4867</v>
      </c>
    </row>
    <row r="42" spans="1:11" ht="20.100000000000001" customHeight="1" x14ac:dyDescent="0.2">
      <c r="A42" s="11" t="s">
        <v>6</v>
      </c>
      <c r="B42" s="13"/>
      <c r="C42" s="13">
        <v>29</v>
      </c>
      <c r="D42" s="13">
        <v>24</v>
      </c>
      <c r="E42" s="13">
        <v>15</v>
      </c>
      <c r="F42" s="13">
        <v>31</v>
      </c>
      <c r="G42" s="13">
        <v>12</v>
      </c>
      <c r="H42" s="13">
        <v>5</v>
      </c>
      <c r="I42" s="13">
        <v>20</v>
      </c>
      <c r="J42" s="29">
        <f t="shared" si="6"/>
        <v>136</v>
      </c>
      <c r="K42" s="30">
        <f t="shared" si="7"/>
        <v>4875</v>
      </c>
    </row>
    <row r="43" spans="1:11" ht="20.100000000000001" customHeight="1" x14ac:dyDescent="0.2">
      <c r="A43" s="11" t="s">
        <v>7</v>
      </c>
      <c r="B43" s="13"/>
      <c r="C43" s="13">
        <v>18</v>
      </c>
      <c r="D43" s="13">
        <v>19</v>
      </c>
      <c r="E43" s="13">
        <v>7</v>
      </c>
      <c r="F43" s="13">
        <v>32</v>
      </c>
      <c r="G43" s="13">
        <v>5</v>
      </c>
      <c r="H43" s="13">
        <v>4</v>
      </c>
      <c r="I43" s="13">
        <v>14</v>
      </c>
      <c r="J43" s="29">
        <f t="shared" si="6"/>
        <v>99</v>
      </c>
      <c r="K43" s="30">
        <f t="shared" si="7"/>
        <v>3292</v>
      </c>
    </row>
    <row r="44" spans="1:11" ht="20.100000000000001" customHeight="1" x14ac:dyDescent="0.2">
      <c r="A44" s="11" t="s">
        <v>8</v>
      </c>
      <c r="B44" s="13"/>
      <c r="C44" s="13">
        <v>42</v>
      </c>
      <c r="D44" s="13">
        <v>8</v>
      </c>
      <c r="E44" s="13">
        <v>11</v>
      </c>
      <c r="F44" s="13">
        <v>54</v>
      </c>
      <c r="G44" s="13">
        <v>21</v>
      </c>
      <c r="H44" s="13">
        <v>4</v>
      </c>
      <c r="I44" s="13">
        <v>21</v>
      </c>
      <c r="J44" s="29">
        <f t="shared" si="6"/>
        <v>161</v>
      </c>
      <c r="K44" s="30">
        <f t="shared" si="7"/>
        <v>5549</v>
      </c>
    </row>
    <row r="45" spans="1:11" ht="20.100000000000001" customHeight="1" x14ac:dyDescent="0.2">
      <c r="A45" s="11" t="s">
        <v>9</v>
      </c>
      <c r="B45" s="13"/>
      <c r="C45" s="13">
        <v>28</v>
      </c>
      <c r="D45" s="13">
        <v>12</v>
      </c>
      <c r="E45" s="13">
        <v>2</v>
      </c>
      <c r="F45" s="13">
        <v>27</v>
      </c>
      <c r="G45" s="13">
        <v>3</v>
      </c>
      <c r="H45" s="13">
        <v>5</v>
      </c>
      <c r="I45" s="13">
        <v>22</v>
      </c>
      <c r="J45" s="29">
        <f t="shared" si="6"/>
        <v>99</v>
      </c>
      <c r="K45" s="30">
        <f t="shared" si="7"/>
        <v>3767</v>
      </c>
    </row>
    <row r="46" spans="1:11" ht="20.100000000000001" customHeight="1" x14ac:dyDescent="0.2">
      <c r="A46" s="11" t="s">
        <v>10</v>
      </c>
      <c r="B46" s="13"/>
      <c r="C46" s="13">
        <v>26</v>
      </c>
      <c r="D46" s="13">
        <v>34</v>
      </c>
      <c r="E46" s="13"/>
      <c r="F46" s="13">
        <v>32</v>
      </c>
      <c r="G46" s="13">
        <v>8</v>
      </c>
      <c r="H46" s="13">
        <v>6</v>
      </c>
      <c r="I46" s="13">
        <v>18</v>
      </c>
      <c r="J46" s="29">
        <f t="shared" si="6"/>
        <v>124</v>
      </c>
      <c r="K46" s="30">
        <f t="shared" si="7"/>
        <v>4690</v>
      </c>
    </row>
    <row r="47" spans="1:11" ht="20.100000000000001" customHeight="1" x14ac:dyDescent="0.2">
      <c r="A47" s="11" t="s">
        <v>11</v>
      </c>
      <c r="B47" s="13">
        <v>9</v>
      </c>
      <c r="C47" s="13">
        <v>37</v>
      </c>
      <c r="D47" s="13">
        <v>14</v>
      </c>
      <c r="E47" s="13">
        <v>5</v>
      </c>
      <c r="F47" s="13">
        <v>24</v>
      </c>
      <c r="G47" s="13">
        <v>3</v>
      </c>
      <c r="H47" s="13">
        <v>10</v>
      </c>
      <c r="I47" s="13">
        <v>49</v>
      </c>
      <c r="J47" s="29">
        <f t="shared" si="6"/>
        <v>151</v>
      </c>
      <c r="K47" s="30">
        <f t="shared" si="7"/>
        <v>9349</v>
      </c>
    </row>
    <row r="48" spans="1:11" ht="20.100000000000001" customHeight="1" x14ac:dyDescent="0.2">
      <c r="A48" s="11" t="s">
        <v>12</v>
      </c>
      <c r="B48" s="13"/>
      <c r="C48" s="13">
        <v>9</v>
      </c>
      <c r="D48" s="13">
        <v>3</v>
      </c>
      <c r="E48" s="13">
        <v>1</v>
      </c>
      <c r="F48" s="13">
        <v>9</v>
      </c>
      <c r="G48" s="13">
        <v>2</v>
      </c>
      <c r="H48" s="13">
        <v>2</v>
      </c>
      <c r="I48" s="13">
        <v>2</v>
      </c>
      <c r="J48" s="29">
        <f t="shared" si="6"/>
        <v>28</v>
      </c>
      <c r="K48" s="30">
        <f t="shared" si="7"/>
        <v>1181</v>
      </c>
    </row>
    <row r="49" spans="1:11" ht="20.100000000000001" customHeight="1" x14ac:dyDescent="0.2">
      <c r="A49" s="11" t="s">
        <v>13</v>
      </c>
      <c r="B49" s="13"/>
      <c r="C49" s="13">
        <v>37</v>
      </c>
      <c r="D49" s="13">
        <v>13</v>
      </c>
      <c r="E49" s="13">
        <v>14</v>
      </c>
      <c r="F49" s="13">
        <v>30</v>
      </c>
      <c r="G49" s="13">
        <v>14</v>
      </c>
      <c r="H49" s="13">
        <v>6</v>
      </c>
      <c r="I49" s="13">
        <v>21</v>
      </c>
      <c r="J49" s="29">
        <f t="shared" si="6"/>
        <v>135</v>
      </c>
      <c r="K49" s="30">
        <f t="shared" si="7"/>
        <v>5103</v>
      </c>
    </row>
    <row r="50" spans="1:11" ht="20.100000000000001" customHeight="1" x14ac:dyDescent="0.2">
      <c r="A50" s="11" t="s">
        <v>14</v>
      </c>
      <c r="B50" s="13"/>
      <c r="C50" s="13">
        <v>17</v>
      </c>
      <c r="D50" s="13">
        <v>23</v>
      </c>
      <c r="E50" s="13">
        <v>2</v>
      </c>
      <c r="F50" s="13">
        <v>26</v>
      </c>
      <c r="G50" s="13">
        <v>2</v>
      </c>
      <c r="H50" s="13">
        <v>9</v>
      </c>
      <c r="I50" s="13">
        <v>12</v>
      </c>
      <c r="J50" s="29">
        <f t="shared" si="6"/>
        <v>91</v>
      </c>
      <c r="K50" s="30">
        <f t="shared" si="7"/>
        <v>3200</v>
      </c>
    </row>
    <row r="51" spans="1:11" ht="20.100000000000001" customHeight="1" thickBot="1" x14ac:dyDescent="0.25">
      <c r="A51" s="11" t="s">
        <v>15</v>
      </c>
      <c r="B51" s="13"/>
      <c r="C51" s="13">
        <v>39</v>
      </c>
      <c r="D51" s="13">
        <v>12</v>
      </c>
      <c r="E51" s="13">
        <v>1</v>
      </c>
      <c r="F51" s="13">
        <v>41</v>
      </c>
      <c r="G51" s="13">
        <v>9</v>
      </c>
      <c r="H51" s="13">
        <v>6</v>
      </c>
      <c r="I51" s="13">
        <v>41</v>
      </c>
      <c r="J51" s="29">
        <f t="shared" si="6"/>
        <v>149</v>
      </c>
      <c r="K51" s="30">
        <f t="shared" si="7"/>
        <v>5033</v>
      </c>
    </row>
    <row r="52" spans="1:11" ht="20.100000000000001" customHeight="1" thickBot="1" x14ac:dyDescent="0.25">
      <c r="A52" s="12" t="s">
        <v>16</v>
      </c>
      <c r="B52" s="25">
        <f t="shared" ref="B52:K52" si="8">SUM(B40:B51)</f>
        <v>9</v>
      </c>
      <c r="C52" s="25">
        <f t="shared" si="8"/>
        <v>366</v>
      </c>
      <c r="D52" s="25">
        <f t="shared" si="8"/>
        <v>223</v>
      </c>
      <c r="E52" s="25">
        <f t="shared" si="8"/>
        <v>79</v>
      </c>
      <c r="F52" s="25">
        <f t="shared" si="8"/>
        <v>375</v>
      </c>
      <c r="G52" s="25">
        <f t="shared" si="8"/>
        <v>106</v>
      </c>
      <c r="H52" s="25">
        <f>SUM(H40:H51)</f>
        <v>75</v>
      </c>
      <c r="I52" s="25">
        <f>SUM(I40:I51)</f>
        <v>274</v>
      </c>
      <c r="J52" s="25">
        <f t="shared" si="8"/>
        <v>1507</v>
      </c>
      <c r="K52" s="26">
        <f t="shared" si="8"/>
        <v>58929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11" ht="20.100000000000001" customHeight="1" x14ac:dyDescent="0.2">
      <c r="A55" s="1"/>
      <c r="B55" s="1"/>
      <c r="C55" s="1"/>
      <c r="D55" s="71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17</v>
      </c>
      <c r="B56" s="4"/>
      <c r="C56" s="4"/>
      <c r="D56" s="4"/>
      <c r="E56" s="5" t="s">
        <v>27</v>
      </c>
      <c r="F56" s="4"/>
      <c r="G56" s="4"/>
      <c r="H56" s="4"/>
      <c r="I56" s="4"/>
      <c r="J56" s="36"/>
      <c r="K56" s="6" t="str">
        <f>K38</f>
        <v>Exercice : 2024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0</v>
      </c>
      <c r="C58" s="13">
        <v>376591</v>
      </c>
      <c r="D58" s="13">
        <v>392031</v>
      </c>
      <c r="E58" s="13">
        <v>434892</v>
      </c>
      <c r="F58" s="13">
        <v>75593</v>
      </c>
      <c r="G58" s="13">
        <v>10162</v>
      </c>
      <c r="H58" s="13">
        <v>56</v>
      </c>
      <c r="I58" s="13">
        <v>473</v>
      </c>
      <c r="J58" s="29">
        <f>SUM(B58:I58)</f>
        <v>1289798</v>
      </c>
      <c r="K58" s="30">
        <f>B58*500+C58*100+D58*50+E58*25+F58*10+G58*5+H58*2+I58*1</f>
        <v>68940275</v>
      </c>
    </row>
    <row r="59" spans="1:11" ht="20.100000000000001" customHeight="1" x14ac:dyDescent="0.2">
      <c r="A59" s="11" t="s">
        <v>5</v>
      </c>
      <c r="B59" s="13">
        <v>0</v>
      </c>
      <c r="C59" s="13">
        <v>317426</v>
      </c>
      <c r="D59" s="13">
        <v>418939</v>
      </c>
      <c r="E59" s="13">
        <v>433931</v>
      </c>
      <c r="F59" s="13">
        <v>25658</v>
      </c>
      <c r="G59" s="13">
        <v>196</v>
      </c>
      <c r="H59" s="13">
        <v>95</v>
      </c>
      <c r="I59" s="13">
        <v>604</v>
      </c>
      <c r="J59" s="29">
        <f t="shared" ref="J59:J69" si="9">SUM(B59:I59)</f>
        <v>1196849</v>
      </c>
      <c r="K59" s="30">
        <f t="shared" ref="K59:K69" si="10">B59*500+C59*100+D59*50+E59*25+F59*10+G59*5+H59*2+I59*1</f>
        <v>63796179</v>
      </c>
    </row>
    <row r="60" spans="1:11" ht="20.100000000000001" customHeight="1" x14ac:dyDescent="0.2">
      <c r="A60" s="11" t="s">
        <v>6</v>
      </c>
      <c r="B60" s="13">
        <v>0</v>
      </c>
      <c r="C60" s="13">
        <v>48821</v>
      </c>
      <c r="D60" s="13">
        <v>44057</v>
      </c>
      <c r="E60" s="13">
        <v>59538</v>
      </c>
      <c r="F60" s="13">
        <v>731</v>
      </c>
      <c r="G60" s="13">
        <v>196</v>
      </c>
      <c r="H60" s="13">
        <v>92</v>
      </c>
      <c r="I60" s="13">
        <v>726</v>
      </c>
      <c r="J60" s="29">
        <f t="shared" si="9"/>
        <v>154161</v>
      </c>
      <c r="K60" s="30">
        <f t="shared" si="10"/>
        <v>8582600</v>
      </c>
    </row>
    <row r="61" spans="1:11" ht="20.100000000000001" customHeight="1" x14ac:dyDescent="0.2">
      <c r="A61" s="11" t="s">
        <v>7</v>
      </c>
      <c r="B61" s="13">
        <v>50</v>
      </c>
      <c r="C61" s="13">
        <v>45880</v>
      </c>
      <c r="D61" s="13">
        <v>11702</v>
      </c>
      <c r="E61" s="13">
        <v>31313</v>
      </c>
      <c r="F61" s="13">
        <v>460</v>
      </c>
      <c r="G61" s="13">
        <v>154</v>
      </c>
      <c r="H61" s="13">
        <v>40</v>
      </c>
      <c r="I61" s="13">
        <v>430</v>
      </c>
      <c r="J61" s="29">
        <f t="shared" si="9"/>
        <v>90029</v>
      </c>
      <c r="K61" s="30">
        <f t="shared" si="10"/>
        <v>5986805</v>
      </c>
    </row>
    <row r="62" spans="1:11" ht="20.100000000000001" customHeight="1" x14ac:dyDescent="0.2">
      <c r="A62" s="11" t="s">
        <v>8</v>
      </c>
      <c r="B62" s="13">
        <v>114</v>
      </c>
      <c r="C62" s="13">
        <v>132611</v>
      </c>
      <c r="D62" s="13">
        <v>167843</v>
      </c>
      <c r="E62" s="13">
        <v>80468</v>
      </c>
      <c r="F62" s="13">
        <v>600</v>
      </c>
      <c r="G62" s="13">
        <v>153</v>
      </c>
      <c r="H62" s="13">
        <v>52</v>
      </c>
      <c r="I62" s="13">
        <v>531</v>
      </c>
      <c r="J62" s="29">
        <f t="shared" si="9"/>
        <v>382372</v>
      </c>
      <c r="K62" s="30">
        <f t="shared" si="10"/>
        <v>23729350</v>
      </c>
    </row>
    <row r="63" spans="1:11" ht="20.100000000000001" customHeight="1" x14ac:dyDescent="0.2">
      <c r="A63" s="11" t="s">
        <v>9</v>
      </c>
      <c r="B63" s="13">
        <v>0</v>
      </c>
      <c r="C63" s="13">
        <v>273532</v>
      </c>
      <c r="D63" s="13">
        <v>540942</v>
      </c>
      <c r="E63" s="13">
        <v>256145</v>
      </c>
      <c r="F63" s="13">
        <v>615</v>
      </c>
      <c r="G63" s="13">
        <v>371</v>
      </c>
      <c r="H63" s="13">
        <v>225</v>
      </c>
      <c r="I63" s="13">
        <v>896</v>
      </c>
      <c r="J63" s="29">
        <f t="shared" si="9"/>
        <v>1072726</v>
      </c>
      <c r="K63" s="30">
        <f t="shared" si="10"/>
        <v>60813276</v>
      </c>
    </row>
    <row r="64" spans="1:11" ht="20.100000000000001" customHeight="1" x14ac:dyDescent="0.2">
      <c r="A64" s="11" t="s">
        <v>10</v>
      </c>
      <c r="B64" s="13">
        <v>0</v>
      </c>
      <c r="C64" s="13">
        <v>599858</v>
      </c>
      <c r="D64" s="13">
        <v>704774</v>
      </c>
      <c r="E64" s="13">
        <v>713306</v>
      </c>
      <c r="F64" s="13">
        <v>649</v>
      </c>
      <c r="G64" s="13">
        <v>156</v>
      </c>
      <c r="H64" s="13">
        <v>17</v>
      </c>
      <c r="I64" s="13">
        <v>1016</v>
      </c>
      <c r="J64" s="29">
        <f t="shared" si="9"/>
        <v>2019776</v>
      </c>
      <c r="K64" s="30">
        <f t="shared" si="10"/>
        <v>113065470</v>
      </c>
    </row>
    <row r="65" spans="1:11" ht="20.100000000000001" customHeight="1" x14ac:dyDescent="0.2">
      <c r="A65" s="11" t="s">
        <v>11</v>
      </c>
      <c r="B65" s="13">
        <v>500</v>
      </c>
      <c r="C65" s="13">
        <v>975207</v>
      </c>
      <c r="D65" s="13">
        <v>1101372</v>
      </c>
      <c r="E65" s="13">
        <v>449120</v>
      </c>
      <c r="F65" s="13">
        <v>781</v>
      </c>
      <c r="G65" s="13">
        <v>349</v>
      </c>
      <c r="H65" s="13">
        <v>46</v>
      </c>
      <c r="I65" s="13">
        <v>829</v>
      </c>
      <c r="J65" s="29">
        <f t="shared" si="9"/>
        <v>2528204</v>
      </c>
      <c r="K65" s="30">
        <f t="shared" si="10"/>
        <v>164077776</v>
      </c>
    </row>
    <row r="66" spans="1:11" ht="20.100000000000001" customHeight="1" x14ac:dyDescent="0.2">
      <c r="A66" s="11" t="s">
        <v>12</v>
      </c>
      <c r="B66" s="13">
        <v>0</v>
      </c>
      <c r="C66" s="13">
        <v>4287491</v>
      </c>
      <c r="D66" s="13">
        <v>796826</v>
      </c>
      <c r="E66" s="13">
        <v>110702</v>
      </c>
      <c r="F66" s="13">
        <v>230558</v>
      </c>
      <c r="G66" s="13">
        <v>120167</v>
      </c>
      <c r="H66" s="13">
        <v>67</v>
      </c>
      <c r="I66" s="13">
        <v>504</v>
      </c>
      <c r="J66" s="29">
        <f t="shared" si="9"/>
        <v>5546315</v>
      </c>
      <c r="K66" s="30">
        <f t="shared" si="10"/>
        <v>474265003</v>
      </c>
    </row>
    <row r="67" spans="1:11" ht="20.100000000000001" customHeight="1" x14ac:dyDescent="0.2">
      <c r="A67" s="11" t="s">
        <v>13</v>
      </c>
      <c r="B67" s="13">
        <v>0</v>
      </c>
      <c r="C67" s="13">
        <v>1415708</v>
      </c>
      <c r="D67" s="13">
        <v>1523410</v>
      </c>
      <c r="E67" s="13">
        <v>138943</v>
      </c>
      <c r="F67" s="13">
        <v>10694</v>
      </c>
      <c r="G67" s="13">
        <v>5212</v>
      </c>
      <c r="H67" s="13">
        <v>50</v>
      </c>
      <c r="I67" s="13">
        <v>708</v>
      </c>
      <c r="J67" s="29">
        <f t="shared" si="9"/>
        <v>3094725</v>
      </c>
      <c r="K67" s="30">
        <f t="shared" si="10"/>
        <v>221348683</v>
      </c>
    </row>
    <row r="68" spans="1:11" ht="20.100000000000001" customHeight="1" x14ac:dyDescent="0.2">
      <c r="A68" s="11" t="s">
        <v>14</v>
      </c>
      <c r="B68" s="13">
        <v>0</v>
      </c>
      <c r="C68" s="13">
        <v>442687</v>
      </c>
      <c r="D68" s="13">
        <v>425814</v>
      </c>
      <c r="E68" s="13">
        <v>50334</v>
      </c>
      <c r="F68" s="13">
        <v>659</v>
      </c>
      <c r="G68" s="13">
        <v>195</v>
      </c>
      <c r="H68" s="13">
        <v>68</v>
      </c>
      <c r="I68" s="13">
        <v>576</v>
      </c>
      <c r="J68" s="29">
        <f t="shared" si="9"/>
        <v>920333</v>
      </c>
      <c r="K68" s="30">
        <f t="shared" si="10"/>
        <v>66826027</v>
      </c>
    </row>
    <row r="69" spans="1:11" ht="20.100000000000001" customHeight="1" thickBot="1" x14ac:dyDescent="0.25">
      <c r="A69" s="11" t="s">
        <v>15</v>
      </c>
      <c r="B69" s="13">
        <v>0</v>
      </c>
      <c r="C69" s="13">
        <v>189379</v>
      </c>
      <c r="D69" s="13">
        <v>236503</v>
      </c>
      <c r="E69" s="13">
        <v>2112</v>
      </c>
      <c r="F69" s="13">
        <v>649</v>
      </c>
      <c r="G69" s="13">
        <v>193</v>
      </c>
      <c r="H69" s="13">
        <v>76</v>
      </c>
      <c r="I69" s="13">
        <v>590</v>
      </c>
      <c r="J69" s="29">
        <f t="shared" si="9"/>
        <v>429502</v>
      </c>
      <c r="K69" s="30">
        <f t="shared" si="10"/>
        <v>30824047</v>
      </c>
    </row>
    <row r="70" spans="1:11" ht="20.100000000000001" customHeight="1" thickBot="1" x14ac:dyDescent="0.25">
      <c r="A70" s="12" t="s">
        <v>16</v>
      </c>
      <c r="B70" s="25">
        <f t="shared" ref="B70:K70" si="11">SUM(B58:B69)</f>
        <v>664</v>
      </c>
      <c r="C70" s="25">
        <f t="shared" si="11"/>
        <v>9105191</v>
      </c>
      <c r="D70" s="25">
        <f t="shared" si="11"/>
        <v>6364213</v>
      </c>
      <c r="E70" s="25">
        <f t="shared" si="11"/>
        <v>2760804</v>
      </c>
      <c r="F70" s="25">
        <f t="shared" si="11"/>
        <v>347647</v>
      </c>
      <c r="G70" s="25">
        <f t="shared" si="11"/>
        <v>137504</v>
      </c>
      <c r="H70" s="25">
        <f>SUM(H58:H69)</f>
        <v>884</v>
      </c>
      <c r="I70" s="25">
        <f>SUM(I58:I69)</f>
        <v>7883</v>
      </c>
      <c r="J70" s="25">
        <f t="shared" si="11"/>
        <v>18724790</v>
      </c>
      <c r="K70" s="26">
        <f t="shared" si="11"/>
        <v>1302255491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4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"/>
  <sheetViews>
    <sheetView view="pageBreakPreview" topLeftCell="A52" zoomScaleSheetLayoutView="100" workbookViewId="0">
      <selection activeCell="D55" sqref="D55"/>
    </sheetView>
  </sheetViews>
  <sheetFormatPr baseColWidth="10" defaultRowHeight="20.100000000000001" customHeight="1" x14ac:dyDescent="0.2"/>
  <cols>
    <col min="1" max="1" width="14.5703125" style="2" customWidth="1"/>
    <col min="2" max="5" width="20.5703125" style="2" bestFit="1" customWidth="1"/>
    <col min="6" max="6" width="22.140625" style="2" bestFit="1" customWidth="1"/>
    <col min="7" max="7" width="22" style="2" customWidth="1"/>
    <col min="8" max="8" width="28.28515625" style="2" customWidth="1"/>
    <col min="9" max="9" width="18.7109375" style="2" bestFit="1" customWidth="1"/>
    <col min="10" max="10" width="19.140625" style="2" customWidth="1"/>
    <col min="11" max="11" width="24.1406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7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3" t="s">
        <v>25</v>
      </c>
      <c r="B3" s="43"/>
      <c r="C3" s="43"/>
      <c r="D3" s="43"/>
      <c r="E3" s="44" t="s">
        <v>0</v>
      </c>
      <c r="F3" s="43"/>
      <c r="G3" s="45"/>
      <c r="H3" s="46" t="s">
        <v>30</v>
      </c>
      <c r="I3" s="3"/>
      <c r="J3" s="6"/>
    </row>
    <row r="4" spans="1:10" ht="24.95" customHeight="1" thickTop="1" thickBot="1" x14ac:dyDescent="0.25">
      <c r="A4" s="47" t="s">
        <v>1</v>
      </c>
      <c r="B4" s="48">
        <v>10000</v>
      </c>
      <c r="C4" s="48">
        <v>5000</v>
      </c>
      <c r="D4" s="48">
        <v>2000</v>
      </c>
      <c r="E4" s="48">
        <v>1000</v>
      </c>
      <c r="F4" s="49">
        <v>500</v>
      </c>
      <c r="G4" s="49" t="s">
        <v>2</v>
      </c>
      <c r="H4" s="50" t="s">
        <v>3</v>
      </c>
    </row>
    <row r="5" spans="1:10" ht="24.95" customHeight="1" x14ac:dyDescent="0.2">
      <c r="A5" s="51" t="s">
        <v>4</v>
      </c>
      <c r="B5" s="52">
        <v>1000</v>
      </c>
      <c r="C5" s="52">
        <v>21080</v>
      </c>
      <c r="D5" s="52">
        <v>153000</v>
      </c>
      <c r="E5" s="52">
        <v>260000</v>
      </c>
      <c r="F5" s="52">
        <v>382039</v>
      </c>
      <c r="G5" s="53">
        <f>SUM(B5:F5)</f>
        <v>817119</v>
      </c>
      <c r="H5" s="54">
        <f>+B5*10000+C5*5000+D5*2000+E5*1000+F5*500</f>
        <v>872419500</v>
      </c>
    </row>
    <row r="6" spans="1:10" ht="24.95" customHeight="1" x14ac:dyDescent="0.2">
      <c r="A6" s="51" t="s">
        <v>5</v>
      </c>
      <c r="B6" s="52">
        <v>17202</v>
      </c>
      <c r="C6" s="52">
        <v>55192</v>
      </c>
      <c r="D6" s="52">
        <v>192420</v>
      </c>
      <c r="E6" s="52">
        <v>277170</v>
      </c>
      <c r="F6" s="52">
        <v>225020</v>
      </c>
      <c r="G6" s="53">
        <f t="shared" ref="G6:G16" si="0">SUM(B6:F6)</f>
        <v>767004</v>
      </c>
      <c r="H6" s="54">
        <f t="shared" ref="H6:H16" si="1">+B6*10000+C6*5000+D6*2000+E6*1000+F6*500</f>
        <v>1222500000</v>
      </c>
    </row>
    <row r="7" spans="1:10" ht="24.95" customHeight="1" x14ac:dyDescent="0.2">
      <c r="A7" s="51" t="s">
        <v>6</v>
      </c>
      <c r="B7" s="52">
        <v>14000</v>
      </c>
      <c r="C7" s="52">
        <v>16000</v>
      </c>
      <c r="D7" s="52">
        <v>165000</v>
      </c>
      <c r="E7" s="52">
        <v>356000</v>
      </c>
      <c r="F7" s="52">
        <v>352000</v>
      </c>
      <c r="G7" s="53">
        <f t="shared" si="0"/>
        <v>903000</v>
      </c>
      <c r="H7" s="54">
        <f t="shared" si="1"/>
        <v>1082000000</v>
      </c>
    </row>
    <row r="8" spans="1:10" ht="24.95" customHeight="1" x14ac:dyDescent="0.2">
      <c r="A8" s="51" t="s">
        <v>7</v>
      </c>
      <c r="B8" s="52">
        <v>249000</v>
      </c>
      <c r="C8" s="52">
        <v>131000</v>
      </c>
      <c r="D8" s="52">
        <v>339000</v>
      </c>
      <c r="E8" s="52">
        <v>622000</v>
      </c>
      <c r="F8" s="52">
        <v>1131000</v>
      </c>
      <c r="G8" s="53">
        <f t="shared" si="0"/>
        <v>2472000</v>
      </c>
      <c r="H8" s="54">
        <f t="shared" si="1"/>
        <v>5010500000</v>
      </c>
    </row>
    <row r="9" spans="1:10" ht="24.95" customHeight="1" x14ac:dyDescent="0.2">
      <c r="A9" s="51" t="s">
        <v>19</v>
      </c>
      <c r="B9" s="52">
        <v>517000</v>
      </c>
      <c r="C9" s="52">
        <v>372000</v>
      </c>
      <c r="D9" s="52">
        <v>357000</v>
      </c>
      <c r="E9" s="52">
        <v>538000</v>
      </c>
      <c r="F9" s="52">
        <v>696000</v>
      </c>
      <c r="G9" s="53">
        <f t="shared" si="0"/>
        <v>2480000</v>
      </c>
      <c r="H9" s="54">
        <f t="shared" si="1"/>
        <v>8630000000</v>
      </c>
    </row>
    <row r="10" spans="1:10" ht="24.95" customHeight="1" x14ac:dyDescent="0.2">
      <c r="A10" s="51" t="s">
        <v>9</v>
      </c>
      <c r="B10" s="52">
        <v>611000</v>
      </c>
      <c r="C10" s="52">
        <v>311000</v>
      </c>
      <c r="D10" s="52">
        <v>320000</v>
      </c>
      <c r="E10" s="52">
        <v>446000</v>
      </c>
      <c r="F10" s="52">
        <v>635000</v>
      </c>
      <c r="G10" s="53">
        <f t="shared" si="0"/>
        <v>2323000</v>
      </c>
      <c r="H10" s="54">
        <f t="shared" si="1"/>
        <v>9068500000</v>
      </c>
    </row>
    <row r="11" spans="1:10" ht="24.95" customHeight="1" x14ac:dyDescent="0.2">
      <c r="A11" s="51" t="s">
        <v>10</v>
      </c>
      <c r="B11" s="52">
        <v>695000</v>
      </c>
      <c r="C11" s="52">
        <v>326000</v>
      </c>
      <c r="D11" s="52">
        <v>241000</v>
      </c>
      <c r="E11" s="52">
        <v>274000</v>
      </c>
      <c r="F11" s="52">
        <v>246000</v>
      </c>
      <c r="G11" s="53">
        <f t="shared" si="0"/>
        <v>1782000</v>
      </c>
      <c r="H11" s="54">
        <f t="shared" si="1"/>
        <v>9459000000</v>
      </c>
    </row>
    <row r="12" spans="1:10" ht="24.95" customHeight="1" x14ac:dyDescent="0.2">
      <c r="A12" s="51" t="s">
        <v>11</v>
      </c>
      <c r="B12" s="52">
        <v>540000</v>
      </c>
      <c r="C12" s="52">
        <v>324000</v>
      </c>
      <c r="D12" s="52">
        <v>152000</v>
      </c>
      <c r="E12" s="52">
        <v>153000</v>
      </c>
      <c r="F12" s="52">
        <v>199000</v>
      </c>
      <c r="G12" s="53">
        <f t="shared" si="0"/>
        <v>1368000</v>
      </c>
      <c r="H12" s="54">
        <f t="shared" si="1"/>
        <v>7576500000</v>
      </c>
    </row>
    <row r="13" spans="1:10" ht="24.95" customHeight="1" x14ac:dyDescent="0.2">
      <c r="A13" s="51" t="s">
        <v>12</v>
      </c>
      <c r="B13" s="52">
        <v>502000</v>
      </c>
      <c r="C13" s="52">
        <v>292000</v>
      </c>
      <c r="D13" s="52">
        <v>215000</v>
      </c>
      <c r="E13" s="52">
        <v>251000</v>
      </c>
      <c r="F13" s="52">
        <v>314000</v>
      </c>
      <c r="G13" s="53">
        <f t="shared" si="0"/>
        <v>1574000</v>
      </c>
      <c r="H13" s="54">
        <f t="shared" si="1"/>
        <v>7318000000</v>
      </c>
    </row>
    <row r="14" spans="1:10" ht="24.95" customHeight="1" x14ac:dyDescent="0.2">
      <c r="A14" s="51" t="s">
        <v>13</v>
      </c>
      <c r="B14" s="52">
        <v>614000</v>
      </c>
      <c r="C14" s="52">
        <v>401000</v>
      </c>
      <c r="D14" s="52">
        <v>216000</v>
      </c>
      <c r="E14" s="52">
        <v>252000</v>
      </c>
      <c r="F14" s="52">
        <v>336000</v>
      </c>
      <c r="G14" s="53">
        <f t="shared" si="0"/>
        <v>1819000</v>
      </c>
      <c r="H14" s="54">
        <f t="shared" si="1"/>
        <v>8997000000</v>
      </c>
    </row>
    <row r="15" spans="1:10" ht="24.95" customHeight="1" x14ac:dyDescent="0.2">
      <c r="A15" s="51" t="s">
        <v>14</v>
      </c>
      <c r="B15" s="52">
        <v>529000</v>
      </c>
      <c r="C15" s="52">
        <v>342000</v>
      </c>
      <c r="D15" s="52">
        <v>274000</v>
      </c>
      <c r="E15" s="52">
        <v>362000</v>
      </c>
      <c r="F15" s="52">
        <v>453000</v>
      </c>
      <c r="G15" s="53">
        <f t="shared" si="0"/>
        <v>1960000</v>
      </c>
      <c r="H15" s="54">
        <f t="shared" si="1"/>
        <v>8136500000</v>
      </c>
    </row>
    <row r="16" spans="1:10" ht="24.95" customHeight="1" thickBot="1" x14ac:dyDescent="0.25">
      <c r="A16" s="51" t="s">
        <v>15</v>
      </c>
      <c r="B16" s="52">
        <v>537000</v>
      </c>
      <c r="C16" s="52">
        <v>302000</v>
      </c>
      <c r="D16" s="52">
        <v>135000</v>
      </c>
      <c r="E16" s="52">
        <v>118000</v>
      </c>
      <c r="F16" s="52">
        <v>170000</v>
      </c>
      <c r="G16" s="53">
        <f t="shared" si="0"/>
        <v>1262000</v>
      </c>
      <c r="H16" s="54">
        <f t="shared" si="1"/>
        <v>7353000000</v>
      </c>
    </row>
    <row r="17" spans="1:10" ht="24.95" customHeight="1" thickBot="1" x14ac:dyDescent="0.25">
      <c r="A17" s="55" t="s">
        <v>16</v>
      </c>
      <c r="B17" s="56">
        <f>SUM(B5:B16)</f>
        <v>4826202</v>
      </c>
      <c r="C17" s="56">
        <f t="shared" ref="C17:H17" si="2">SUM(C5:C16)</f>
        <v>2893272</v>
      </c>
      <c r="D17" s="56">
        <f t="shared" si="2"/>
        <v>2759420</v>
      </c>
      <c r="E17" s="56">
        <f t="shared" si="2"/>
        <v>3909170</v>
      </c>
      <c r="F17" s="56">
        <f t="shared" si="2"/>
        <v>5139059</v>
      </c>
      <c r="G17" s="56">
        <f t="shared" si="2"/>
        <v>19527123</v>
      </c>
      <c r="H17" s="56">
        <f t="shared" si="2"/>
        <v>74725919500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71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25</v>
      </c>
      <c r="B20" s="4"/>
      <c r="C20" s="4"/>
      <c r="D20" s="4"/>
      <c r="E20" s="5" t="s">
        <v>0</v>
      </c>
      <c r="F20" s="4"/>
      <c r="G20" s="36"/>
      <c r="H20" s="18" t="s">
        <v>30</v>
      </c>
      <c r="I20" s="3"/>
      <c r="J20" s="6"/>
    </row>
    <row r="21" spans="1:10" ht="24.95" customHeight="1" thickTop="1" thickBot="1" x14ac:dyDescent="0.25">
      <c r="A21" s="19" t="s">
        <v>1</v>
      </c>
      <c r="B21" s="20">
        <v>10000</v>
      </c>
      <c r="C21" s="20">
        <v>5000</v>
      </c>
      <c r="D21" s="20">
        <v>2000</v>
      </c>
      <c r="E21" s="20">
        <v>1000</v>
      </c>
      <c r="F21" s="21">
        <v>500</v>
      </c>
      <c r="G21" s="21" t="s">
        <v>2</v>
      </c>
      <c r="H21" s="22" t="s">
        <v>3</v>
      </c>
    </row>
    <row r="22" spans="1:10" ht="24.95" customHeight="1" x14ac:dyDescent="0.2">
      <c r="A22" s="11" t="s">
        <v>4</v>
      </c>
      <c r="B22" s="13">
        <v>2105169</v>
      </c>
      <c r="C22" s="13">
        <v>1013144</v>
      </c>
      <c r="D22" s="13">
        <v>816315</v>
      </c>
      <c r="E22" s="13">
        <v>779504</v>
      </c>
      <c r="F22" s="13">
        <v>706591</v>
      </c>
      <c r="G22" s="28">
        <f>SUM(B22:F22)</f>
        <v>5420723</v>
      </c>
      <c r="H22" s="27">
        <f>+B22*10000+C22*5000+D22*2000+E22*1000+F22*500</f>
        <v>28882839500</v>
      </c>
    </row>
    <row r="23" spans="1:10" ht="24.95" customHeight="1" x14ac:dyDescent="0.2">
      <c r="A23" s="11" t="s">
        <v>5</v>
      </c>
      <c r="B23" s="13">
        <v>1605534</v>
      </c>
      <c r="C23" s="13">
        <v>885708</v>
      </c>
      <c r="D23" s="13">
        <v>740830</v>
      </c>
      <c r="E23" s="13">
        <v>977315</v>
      </c>
      <c r="F23" s="13">
        <v>910888</v>
      </c>
      <c r="G23" s="28">
        <f t="shared" ref="G23:G33" si="3">SUM(B23:F23)</f>
        <v>5120275</v>
      </c>
      <c r="H23" s="27">
        <f t="shared" ref="H23:H33" si="4">+B23*10000+C23*5000+D23*2000+E23*1000+F23*500</f>
        <v>23398299000</v>
      </c>
    </row>
    <row r="24" spans="1:10" ht="24.95" customHeight="1" x14ac:dyDescent="0.2">
      <c r="A24" s="11" t="s">
        <v>6</v>
      </c>
      <c r="B24" s="13">
        <v>1064685</v>
      </c>
      <c r="C24" s="13">
        <v>1531255</v>
      </c>
      <c r="D24" s="13">
        <v>786595</v>
      </c>
      <c r="E24" s="13">
        <v>670391</v>
      </c>
      <c r="F24" s="13">
        <v>632142</v>
      </c>
      <c r="G24" s="28">
        <f t="shared" si="3"/>
        <v>4685068</v>
      </c>
      <c r="H24" s="27">
        <f t="shared" si="4"/>
        <v>20862777000</v>
      </c>
    </row>
    <row r="25" spans="1:10" ht="24.95" customHeight="1" x14ac:dyDescent="0.2">
      <c r="A25" s="11" t="s">
        <v>7</v>
      </c>
      <c r="B25" s="13">
        <v>2150768</v>
      </c>
      <c r="C25" s="13">
        <v>1639694</v>
      </c>
      <c r="D25" s="13">
        <v>1698015</v>
      </c>
      <c r="E25" s="13">
        <v>1193512</v>
      </c>
      <c r="F25" s="13">
        <v>1037468</v>
      </c>
      <c r="G25" s="28">
        <f t="shared" si="3"/>
        <v>7719457</v>
      </c>
      <c r="H25" s="27">
        <f t="shared" si="4"/>
        <v>34814426000</v>
      </c>
    </row>
    <row r="26" spans="1:10" ht="24.95" customHeight="1" x14ac:dyDescent="0.2">
      <c r="A26" s="11" t="s">
        <v>19</v>
      </c>
      <c r="B26" s="13">
        <v>2619490</v>
      </c>
      <c r="C26" s="13">
        <v>847991</v>
      </c>
      <c r="D26" s="13">
        <v>1169309</v>
      </c>
      <c r="E26" s="13">
        <v>692587</v>
      </c>
      <c r="F26" s="13">
        <v>932546</v>
      </c>
      <c r="G26" s="28">
        <f t="shared" si="3"/>
        <v>6261923</v>
      </c>
      <c r="H26" s="27">
        <f t="shared" si="4"/>
        <v>33932333000</v>
      </c>
    </row>
    <row r="27" spans="1:10" ht="24.95" customHeight="1" x14ac:dyDescent="0.2">
      <c r="A27" s="11" t="s">
        <v>9</v>
      </c>
      <c r="B27" s="13">
        <v>1554915</v>
      </c>
      <c r="C27" s="13">
        <v>913355</v>
      </c>
      <c r="D27" s="13">
        <v>400699</v>
      </c>
      <c r="E27" s="13">
        <v>553553</v>
      </c>
      <c r="F27" s="13">
        <v>489849</v>
      </c>
      <c r="G27" s="28">
        <f t="shared" si="3"/>
        <v>3912371</v>
      </c>
      <c r="H27" s="27">
        <f t="shared" si="4"/>
        <v>21715800500</v>
      </c>
    </row>
    <row r="28" spans="1:10" ht="24.95" customHeight="1" x14ac:dyDescent="0.2">
      <c r="A28" s="11" t="s">
        <v>10</v>
      </c>
      <c r="B28" s="13">
        <v>1760703</v>
      </c>
      <c r="C28" s="13">
        <v>1204729</v>
      </c>
      <c r="D28" s="13">
        <v>364304</v>
      </c>
      <c r="E28" s="13">
        <v>383820</v>
      </c>
      <c r="F28" s="13">
        <v>589294</v>
      </c>
      <c r="G28" s="28">
        <f t="shared" si="3"/>
        <v>4302850</v>
      </c>
      <c r="H28" s="27">
        <f t="shared" si="4"/>
        <v>25037750000</v>
      </c>
    </row>
    <row r="29" spans="1:10" ht="24.95" customHeight="1" x14ac:dyDescent="0.2">
      <c r="A29" s="11" t="s">
        <v>11</v>
      </c>
      <c r="B29" s="13">
        <v>2022273</v>
      </c>
      <c r="C29" s="13">
        <v>1152466</v>
      </c>
      <c r="D29" s="13">
        <v>811162</v>
      </c>
      <c r="E29" s="13">
        <v>660803</v>
      </c>
      <c r="F29" s="13">
        <v>663471</v>
      </c>
      <c r="G29" s="28">
        <f t="shared" si="3"/>
        <v>5310175</v>
      </c>
      <c r="H29" s="27">
        <f t="shared" si="4"/>
        <v>28599922500</v>
      </c>
    </row>
    <row r="30" spans="1:10" ht="24.95" customHeight="1" x14ac:dyDescent="0.2">
      <c r="A30" s="11" t="s">
        <v>12</v>
      </c>
      <c r="B30" s="13">
        <v>2387214</v>
      </c>
      <c r="C30" s="13">
        <v>1388585</v>
      </c>
      <c r="D30" s="13">
        <v>743896</v>
      </c>
      <c r="E30" s="13">
        <v>614486</v>
      </c>
      <c r="F30" s="13">
        <v>684396</v>
      </c>
      <c r="G30" s="28">
        <f t="shared" si="3"/>
        <v>5818577</v>
      </c>
      <c r="H30" s="27">
        <f t="shared" si="4"/>
        <v>33259541000</v>
      </c>
    </row>
    <row r="31" spans="1:10" ht="24.95" customHeight="1" x14ac:dyDescent="0.2">
      <c r="A31" s="11" t="s">
        <v>13</v>
      </c>
      <c r="B31" s="13">
        <v>2049400</v>
      </c>
      <c r="C31" s="13">
        <v>1285146</v>
      </c>
      <c r="D31" s="13">
        <v>546365</v>
      </c>
      <c r="E31" s="13">
        <v>535670</v>
      </c>
      <c r="F31" s="13">
        <v>640998</v>
      </c>
      <c r="G31" s="28">
        <f t="shared" si="3"/>
        <v>5057579</v>
      </c>
      <c r="H31" s="27">
        <f t="shared" si="4"/>
        <v>28868629000</v>
      </c>
    </row>
    <row r="32" spans="1:10" ht="24.95" customHeight="1" x14ac:dyDescent="0.2">
      <c r="A32" s="11" t="s">
        <v>14</v>
      </c>
      <c r="B32" s="13">
        <v>1842085</v>
      </c>
      <c r="C32" s="13">
        <v>1051207</v>
      </c>
      <c r="D32" s="13">
        <v>398450</v>
      </c>
      <c r="E32" s="13">
        <v>383440</v>
      </c>
      <c r="F32" s="13">
        <v>271126</v>
      </c>
      <c r="G32" s="28">
        <f t="shared" si="3"/>
        <v>3946308</v>
      </c>
      <c r="H32" s="27">
        <f t="shared" si="4"/>
        <v>24992788000</v>
      </c>
    </row>
    <row r="33" spans="1:11" ht="24.95" customHeight="1" thickBot="1" x14ac:dyDescent="0.25">
      <c r="A33" s="11" t="s">
        <v>15</v>
      </c>
      <c r="B33" s="13">
        <v>2314306</v>
      </c>
      <c r="C33" s="13">
        <v>1476733</v>
      </c>
      <c r="D33" s="13">
        <v>279654</v>
      </c>
      <c r="E33" s="13">
        <v>295803</v>
      </c>
      <c r="F33" s="13">
        <v>353081</v>
      </c>
      <c r="G33" s="28">
        <f t="shared" si="3"/>
        <v>4719577</v>
      </c>
      <c r="H33" s="27">
        <f t="shared" si="4"/>
        <v>31558376500</v>
      </c>
    </row>
    <row r="34" spans="1:11" ht="24.95" customHeight="1" thickBot="1" x14ac:dyDescent="0.25">
      <c r="A34" s="12" t="s">
        <v>16</v>
      </c>
      <c r="B34" s="25">
        <f t="shared" ref="B34:H34" si="5">SUM(B22:B33)</f>
        <v>23476542</v>
      </c>
      <c r="C34" s="25">
        <f t="shared" si="5"/>
        <v>14390013</v>
      </c>
      <c r="D34" s="25">
        <f t="shared" si="5"/>
        <v>8755594</v>
      </c>
      <c r="E34" s="25">
        <f t="shared" si="5"/>
        <v>7740884</v>
      </c>
      <c r="F34" s="25">
        <f t="shared" si="5"/>
        <v>7911850</v>
      </c>
      <c r="G34" s="25">
        <f t="shared" si="5"/>
        <v>62274883</v>
      </c>
      <c r="H34" s="25">
        <f t="shared" si="5"/>
        <v>335923482000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57"/>
      <c r="B37" s="57"/>
      <c r="C37" s="57"/>
      <c r="D37" s="70" t="s">
        <v>20</v>
      </c>
      <c r="E37" s="43"/>
      <c r="F37" s="43"/>
      <c r="G37" s="57"/>
      <c r="H37" s="57"/>
      <c r="I37" s="57"/>
      <c r="J37" s="57"/>
      <c r="K37" s="57"/>
    </row>
    <row r="38" spans="1:11" ht="20.100000000000001" customHeight="1" thickBot="1" x14ac:dyDescent="0.25">
      <c r="A38" s="43" t="s">
        <v>25</v>
      </c>
      <c r="B38" s="43"/>
      <c r="C38" s="43"/>
      <c r="D38" s="43"/>
      <c r="E38" s="44" t="s">
        <v>27</v>
      </c>
      <c r="F38" s="43"/>
      <c r="G38" s="43"/>
      <c r="H38" s="43"/>
      <c r="I38" s="43"/>
      <c r="J38" s="45"/>
      <c r="K38" s="46" t="s">
        <v>30</v>
      </c>
    </row>
    <row r="39" spans="1:11" ht="20.100000000000001" customHeight="1" thickTop="1" thickBot="1" x14ac:dyDescent="0.25">
      <c r="A39" s="58" t="s">
        <v>1</v>
      </c>
      <c r="B39" s="59">
        <v>500</v>
      </c>
      <c r="C39" s="59">
        <v>100</v>
      </c>
      <c r="D39" s="59">
        <v>50</v>
      </c>
      <c r="E39" s="59">
        <v>25</v>
      </c>
      <c r="F39" s="60">
        <v>10</v>
      </c>
      <c r="G39" s="60">
        <v>5</v>
      </c>
      <c r="H39" s="60">
        <v>2</v>
      </c>
      <c r="I39" s="60">
        <v>1</v>
      </c>
      <c r="J39" s="60" t="s">
        <v>2</v>
      </c>
      <c r="K39" s="61" t="s">
        <v>3</v>
      </c>
    </row>
    <row r="40" spans="1:11" ht="20.100000000000001" customHeight="1" x14ac:dyDescent="0.2">
      <c r="A40" s="51" t="s">
        <v>4</v>
      </c>
      <c r="B40" s="52"/>
      <c r="C40" s="52">
        <v>12</v>
      </c>
      <c r="D40" s="52">
        <v>7</v>
      </c>
      <c r="E40" s="52">
        <v>2</v>
      </c>
      <c r="F40" s="52">
        <v>18</v>
      </c>
      <c r="G40" s="52">
        <v>52</v>
      </c>
      <c r="H40" s="52">
        <v>2</v>
      </c>
      <c r="I40" s="52">
        <v>9</v>
      </c>
      <c r="J40" s="62">
        <f>SUM(B40:I40)</f>
        <v>102</v>
      </c>
      <c r="K40" s="63">
        <f>B40*500+C40*100+D40*50+E40*25+F40*10+G40*5+H40*2+I40*1</f>
        <v>2053</v>
      </c>
    </row>
    <row r="41" spans="1:11" ht="20.100000000000001" customHeight="1" x14ac:dyDescent="0.2">
      <c r="A41" s="51" t="s">
        <v>5</v>
      </c>
      <c r="B41" s="52"/>
      <c r="C41" s="52">
        <v>121</v>
      </c>
      <c r="D41" s="52">
        <v>2008</v>
      </c>
      <c r="E41" s="52">
        <v>1501</v>
      </c>
      <c r="F41" s="52">
        <v>9522</v>
      </c>
      <c r="G41" s="52">
        <v>6504</v>
      </c>
      <c r="H41" s="52">
        <v>3007</v>
      </c>
      <c r="I41" s="52">
        <v>8000</v>
      </c>
      <c r="J41" s="62">
        <f t="shared" ref="J41:J51" si="6">SUM(B41:I41)</f>
        <v>30663</v>
      </c>
      <c r="K41" s="63">
        <f t="shared" ref="K41:K51" si="7">B41*500+C41*100+D41*50+E41*25+F41*10+G41*5+H41*2+I41*1</f>
        <v>291779</v>
      </c>
    </row>
    <row r="42" spans="1:11" ht="20.100000000000001" customHeight="1" x14ac:dyDescent="0.2">
      <c r="A42" s="51" t="s">
        <v>6</v>
      </c>
      <c r="B42" s="52"/>
      <c r="C42" s="52">
        <v>12</v>
      </c>
      <c r="D42" s="52">
        <v>10</v>
      </c>
      <c r="E42" s="52">
        <v>1</v>
      </c>
      <c r="F42" s="52">
        <v>20</v>
      </c>
      <c r="G42" s="52">
        <v>3</v>
      </c>
      <c r="H42" s="52">
        <v>5</v>
      </c>
      <c r="I42" s="52">
        <v>1</v>
      </c>
      <c r="J42" s="62">
        <f t="shared" si="6"/>
        <v>52</v>
      </c>
      <c r="K42" s="63">
        <f t="shared" si="7"/>
        <v>1951</v>
      </c>
    </row>
    <row r="43" spans="1:11" ht="20.100000000000001" customHeight="1" x14ac:dyDescent="0.2">
      <c r="A43" s="51" t="s">
        <v>7</v>
      </c>
      <c r="B43" s="52"/>
      <c r="C43" s="52">
        <v>26</v>
      </c>
      <c r="D43" s="52">
        <v>24</v>
      </c>
      <c r="E43" s="52"/>
      <c r="F43" s="52">
        <v>30</v>
      </c>
      <c r="G43" s="52">
        <v>4</v>
      </c>
      <c r="H43" s="52">
        <v>4</v>
      </c>
      <c r="I43" s="52">
        <v>15</v>
      </c>
      <c r="J43" s="62">
        <f t="shared" si="6"/>
        <v>103</v>
      </c>
      <c r="K43" s="63">
        <f t="shared" si="7"/>
        <v>4143</v>
      </c>
    </row>
    <row r="44" spans="1:11" ht="20.100000000000001" customHeight="1" x14ac:dyDescent="0.2">
      <c r="A44" s="51" t="s">
        <v>8</v>
      </c>
      <c r="B44" s="52">
        <v>4500</v>
      </c>
      <c r="C44" s="52">
        <v>19</v>
      </c>
      <c r="D44" s="52">
        <v>13</v>
      </c>
      <c r="E44" s="52">
        <v>4</v>
      </c>
      <c r="F44" s="52">
        <v>24</v>
      </c>
      <c r="G44" s="52">
        <v>5</v>
      </c>
      <c r="H44" s="52">
        <v>1</v>
      </c>
      <c r="I44" s="52">
        <v>5</v>
      </c>
      <c r="J44" s="62">
        <f t="shared" si="6"/>
        <v>4571</v>
      </c>
      <c r="K44" s="63">
        <f t="shared" si="7"/>
        <v>2252922</v>
      </c>
    </row>
    <row r="45" spans="1:11" ht="20.100000000000001" customHeight="1" x14ac:dyDescent="0.2">
      <c r="A45" s="51" t="s">
        <v>9</v>
      </c>
      <c r="B45" s="52">
        <v>13000</v>
      </c>
      <c r="C45" s="52">
        <v>16</v>
      </c>
      <c r="D45" s="52">
        <v>12</v>
      </c>
      <c r="E45" s="52"/>
      <c r="F45" s="52">
        <v>16</v>
      </c>
      <c r="G45" s="52">
        <v>1</v>
      </c>
      <c r="H45" s="52"/>
      <c r="I45" s="52">
        <v>9</v>
      </c>
      <c r="J45" s="62">
        <f t="shared" si="6"/>
        <v>13054</v>
      </c>
      <c r="K45" s="63">
        <f t="shared" si="7"/>
        <v>6502374</v>
      </c>
    </row>
    <row r="46" spans="1:11" ht="20.100000000000001" customHeight="1" x14ac:dyDescent="0.2">
      <c r="A46" s="51" t="s">
        <v>10</v>
      </c>
      <c r="B46" s="52"/>
      <c r="C46" s="52">
        <v>11</v>
      </c>
      <c r="D46" s="52">
        <v>5</v>
      </c>
      <c r="E46" s="52"/>
      <c r="F46" s="52">
        <v>15</v>
      </c>
      <c r="G46" s="52">
        <v>3</v>
      </c>
      <c r="H46" s="52"/>
      <c r="I46" s="52">
        <v>14</v>
      </c>
      <c r="J46" s="62">
        <f t="shared" si="6"/>
        <v>48</v>
      </c>
      <c r="K46" s="63">
        <f t="shared" si="7"/>
        <v>1529</v>
      </c>
    </row>
    <row r="47" spans="1:11" ht="20.100000000000001" customHeight="1" x14ac:dyDescent="0.2">
      <c r="A47" s="51" t="s">
        <v>11</v>
      </c>
      <c r="B47" s="52"/>
      <c r="C47" s="52">
        <v>16</v>
      </c>
      <c r="D47" s="52">
        <v>4</v>
      </c>
      <c r="E47" s="52"/>
      <c r="F47" s="52">
        <v>23</v>
      </c>
      <c r="G47" s="52">
        <v>2</v>
      </c>
      <c r="H47" s="52"/>
      <c r="I47" s="52">
        <v>8</v>
      </c>
      <c r="J47" s="62">
        <f t="shared" si="6"/>
        <v>53</v>
      </c>
      <c r="K47" s="63">
        <f t="shared" si="7"/>
        <v>2048</v>
      </c>
    </row>
    <row r="48" spans="1:11" ht="20.100000000000001" customHeight="1" x14ac:dyDescent="0.2">
      <c r="A48" s="51" t="s">
        <v>12</v>
      </c>
      <c r="B48" s="52"/>
      <c r="C48" s="52">
        <v>14</v>
      </c>
      <c r="D48" s="52">
        <v>13</v>
      </c>
      <c r="E48" s="52">
        <v>2</v>
      </c>
      <c r="F48" s="52">
        <v>16</v>
      </c>
      <c r="G48" s="52">
        <v>2</v>
      </c>
      <c r="H48" s="52">
        <v>1</v>
      </c>
      <c r="I48" s="52">
        <v>14</v>
      </c>
      <c r="J48" s="62">
        <f t="shared" si="6"/>
        <v>62</v>
      </c>
      <c r="K48" s="63">
        <f t="shared" si="7"/>
        <v>2286</v>
      </c>
    </row>
    <row r="49" spans="1:11" ht="20.100000000000001" customHeight="1" x14ac:dyDescent="0.2">
      <c r="A49" s="51" t="s">
        <v>13</v>
      </c>
      <c r="B49" s="52"/>
      <c r="C49" s="52">
        <v>9</v>
      </c>
      <c r="D49" s="52">
        <v>6</v>
      </c>
      <c r="E49" s="52"/>
      <c r="F49" s="52">
        <v>13</v>
      </c>
      <c r="G49" s="52">
        <v>4</v>
      </c>
      <c r="H49" s="52">
        <v>1</v>
      </c>
      <c r="I49" s="52">
        <v>6</v>
      </c>
      <c r="J49" s="62">
        <f t="shared" si="6"/>
        <v>39</v>
      </c>
      <c r="K49" s="63">
        <f t="shared" si="7"/>
        <v>1358</v>
      </c>
    </row>
    <row r="50" spans="1:11" ht="20.100000000000001" customHeight="1" x14ac:dyDescent="0.2">
      <c r="A50" s="51" t="s">
        <v>14</v>
      </c>
      <c r="B50" s="52"/>
      <c r="C50" s="52">
        <v>16</v>
      </c>
      <c r="D50" s="52">
        <v>16</v>
      </c>
      <c r="E50" s="52">
        <v>2</v>
      </c>
      <c r="F50" s="52">
        <v>21</v>
      </c>
      <c r="G50" s="52">
        <v>3</v>
      </c>
      <c r="H50" s="52">
        <v>1</v>
      </c>
      <c r="I50" s="52">
        <v>4</v>
      </c>
      <c r="J50" s="62">
        <f t="shared" si="6"/>
        <v>63</v>
      </c>
      <c r="K50" s="63">
        <f t="shared" si="7"/>
        <v>2681</v>
      </c>
    </row>
    <row r="51" spans="1:11" ht="20.100000000000001" customHeight="1" thickBot="1" x14ac:dyDescent="0.25">
      <c r="A51" s="51" t="s">
        <v>15</v>
      </c>
      <c r="B51" s="52"/>
      <c r="C51" s="52">
        <v>5</v>
      </c>
      <c r="D51" s="52">
        <v>8</v>
      </c>
      <c r="E51" s="52">
        <v>2</v>
      </c>
      <c r="F51" s="52">
        <v>11</v>
      </c>
      <c r="G51" s="52">
        <v>1</v>
      </c>
      <c r="H51" s="52">
        <v>2</v>
      </c>
      <c r="I51" s="52">
        <v>6</v>
      </c>
      <c r="J51" s="62">
        <f t="shared" si="6"/>
        <v>35</v>
      </c>
      <c r="K51" s="63">
        <f t="shared" si="7"/>
        <v>1075</v>
      </c>
    </row>
    <row r="52" spans="1:11" ht="20.100000000000001" customHeight="1" thickBot="1" x14ac:dyDescent="0.25">
      <c r="A52" s="55" t="s">
        <v>16</v>
      </c>
      <c r="B52" s="64">
        <f t="shared" ref="B52:K52" si="8">SUM(B40:B51)</f>
        <v>17500</v>
      </c>
      <c r="C52" s="64">
        <f t="shared" si="8"/>
        <v>277</v>
      </c>
      <c r="D52" s="64">
        <f t="shared" si="8"/>
        <v>2126</v>
      </c>
      <c r="E52" s="64">
        <f t="shared" si="8"/>
        <v>1514</v>
      </c>
      <c r="F52" s="64">
        <f t="shared" si="8"/>
        <v>9729</v>
      </c>
      <c r="G52" s="64">
        <f t="shared" si="8"/>
        <v>6584</v>
      </c>
      <c r="H52" s="64">
        <f>SUM(H40:H51)</f>
        <v>3024</v>
      </c>
      <c r="I52" s="64">
        <f>SUM(I40:I51)</f>
        <v>8091</v>
      </c>
      <c r="J52" s="64">
        <f t="shared" si="8"/>
        <v>48845</v>
      </c>
      <c r="K52" s="65">
        <f t="shared" si="8"/>
        <v>9066199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57"/>
      <c r="B55" s="57"/>
      <c r="C55" s="57"/>
      <c r="D55" s="71" t="s">
        <v>18</v>
      </c>
      <c r="E55" s="43"/>
      <c r="F55" s="43"/>
      <c r="G55" s="57"/>
      <c r="H55" s="57"/>
      <c r="I55" s="57"/>
      <c r="J55" s="57"/>
      <c r="K55" s="57"/>
    </row>
    <row r="56" spans="1:11" ht="20.100000000000001" customHeight="1" thickBot="1" x14ac:dyDescent="0.25">
      <c r="A56" s="43" t="s">
        <v>25</v>
      </c>
      <c r="B56" s="43"/>
      <c r="C56" s="43"/>
      <c r="D56" s="43"/>
      <c r="E56" s="44" t="s">
        <v>27</v>
      </c>
      <c r="F56" s="43"/>
      <c r="G56" s="43"/>
      <c r="H56" s="43"/>
      <c r="I56" s="43"/>
      <c r="J56" s="45"/>
      <c r="K56" s="66" t="str">
        <f>K38</f>
        <v>Exercice : 2024</v>
      </c>
    </row>
    <row r="57" spans="1:11" ht="20.100000000000001" customHeight="1" thickTop="1" thickBot="1" x14ac:dyDescent="0.25">
      <c r="A57" s="58" t="s">
        <v>1</v>
      </c>
      <c r="B57" s="59">
        <v>500</v>
      </c>
      <c r="C57" s="59">
        <v>100</v>
      </c>
      <c r="D57" s="59">
        <v>50</v>
      </c>
      <c r="E57" s="59">
        <v>25</v>
      </c>
      <c r="F57" s="60">
        <v>10</v>
      </c>
      <c r="G57" s="60">
        <v>5</v>
      </c>
      <c r="H57" s="60">
        <v>2</v>
      </c>
      <c r="I57" s="60">
        <v>1</v>
      </c>
      <c r="J57" s="60" t="s">
        <v>2</v>
      </c>
      <c r="K57" s="61" t="s">
        <v>3</v>
      </c>
    </row>
    <row r="58" spans="1:11" ht="20.100000000000001" customHeight="1" x14ac:dyDescent="0.2">
      <c r="A58" s="51" t="s">
        <v>4</v>
      </c>
      <c r="B58" s="52">
        <v>0</v>
      </c>
      <c r="C58" s="52">
        <v>17128</v>
      </c>
      <c r="D58" s="52">
        <v>70386</v>
      </c>
      <c r="E58" s="52">
        <v>433</v>
      </c>
      <c r="F58" s="52">
        <v>30335</v>
      </c>
      <c r="G58" s="52">
        <v>30095</v>
      </c>
      <c r="H58" s="52">
        <v>61</v>
      </c>
      <c r="I58" s="52">
        <v>282</v>
      </c>
      <c r="J58" s="67">
        <f>SUM(B58:I58)</f>
        <v>148720</v>
      </c>
      <c r="K58" s="68">
        <f>B58*500+C58*100+D58*50+E58*25+F58*10+G58*5+H58*2+I58*1</f>
        <v>5697154</v>
      </c>
    </row>
    <row r="59" spans="1:11" ht="20.100000000000001" customHeight="1" x14ac:dyDescent="0.2">
      <c r="A59" s="51" t="s">
        <v>5</v>
      </c>
      <c r="B59" s="52">
        <v>0</v>
      </c>
      <c r="C59" s="52">
        <v>68306</v>
      </c>
      <c r="D59" s="52">
        <v>100462</v>
      </c>
      <c r="E59" s="52">
        <v>54904</v>
      </c>
      <c r="F59" s="52">
        <v>50328</v>
      </c>
      <c r="G59" s="52">
        <v>50089</v>
      </c>
      <c r="H59" s="52">
        <v>44</v>
      </c>
      <c r="I59" s="52">
        <v>269</v>
      </c>
      <c r="J59" s="67">
        <f t="shared" ref="J59:J69" si="9">SUM(B59:I59)</f>
        <v>324402</v>
      </c>
      <c r="K59" s="68">
        <f t="shared" ref="K59:K69" si="10">B59*500+C59*100+D59*50+E59*25+F59*10+G59*5+H59*2+I59*1</f>
        <v>13980382</v>
      </c>
    </row>
    <row r="60" spans="1:11" ht="20.100000000000001" customHeight="1" x14ac:dyDescent="0.2">
      <c r="A60" s="51" t="s">
        <v>6</v>
      </c>
      <c r="B60" s="52">
        <v>0</v>
      </c>
      <c r="C60" s="52">
        <v>80327</v>
      </c>
      <c r="D60" s="52">
        <v>112321</v>
      </c>
      <c r="E60" s="52">
        <v>85123</v>
      </c>
      <c r="F60" s="52">
        <v>70327</v>
      </c>
      <c r="G60" s="52">
        <v>60080</v>
      </c>
      <c r="H60" s="52">
        <v>36</v>
      </c>
      <c r="I60" s="52">
        <v>267</v>
      </c>
      <c r="J60" s="67">
        <f t="shared" si="9"/>
        <v>408481</v>
      </c>
      <c r="K60" s="68">
        <f t="shared" si="10"/>
        <v>16780834</v>
      </c>
    </row>
    <row r="61" spans="1:11" ht="20.100000000000001" customHeight="1" x14ac:dyDescent="0.2">
      <c r="A61" s="51" t="s">
        <v>7</v>
      </c>
      <c r="B61" s="52">
        <v>0</v>
      </c>
      <c r="C61" s="52">
        <v>28529</v>
      </c>
      <c r="D61" s="52">
        <v>56906</v>
      </c>
      <c r="E61" s="52">
        <v>13976</v>
      </c>
      <c r="F61" s="52">
        <v>20264</v>
      </c>
      <c r="G61" s="52">
        <v>20074</v>
      </c>
      <c r="H61" s="52">
        <v>35</v>
      </c>
      <c r="I61" s="52">
        <v>169</v>
      </c>
      <c r="J61" s="67">
        <f t="shared" si="9"/>
        <v>139953</v>
      </c>
      <c r="K61" s="68">
        <f t="shared" si="10"/>
        <v>6350849</v>
      </c>
    </row>
    <row r="62" spans="1:11" ht="20.100000000000001" customHeight="1" x14ac:dyDescent="0.2">
      <c r="A62" s="51" t="s">
        <v>8</v>
      </c>
      <c r="B62" s="52">
        <v>50</v>
      </c>
      <c r="C62" s="52">
        <v>15134</v>
      </c>
      <c r="D62" s="52">
        <v>33240</v>
      </c>
      <c r="E62" s="52">
        <v>12377</v>
      </c>
      <c r="F62" s="52">
        <v>10201</v>
      </c>
      <c r="G62" s="52">
        <v>10064</v>
      </c>
      <c r="H62" s="52">
        <v>22</v>
      </c>
      <c r="I62" s="52">
        <v>148</v>
      </c>
      <c r="J62" s="67">
        <f t="shared" si="9"/>
        <v>81236</v>
      </c>
      <c r="K62" s="68">
        <f t="shared" si="10"/>
        <v>3662347</v>
      </c>
    </row>
    <row r="63" spans="1:11" ht="20.100000000000001" customHeight="1" x14ac:dyDescent="0.2">
      <c r="A63" s="51" t="s">
        <v>9</v>
      </c>
      <c r="B63" s="52">
        <v>2</v>
      </c>
      <c r="C63" s="52">
        <v>25598</v>
      </c>
      <c r="D63" s="52">
        <v>39328</v>
      </c>
      <c r="E63" s="52">
        <v>24027</v>
      </c>
      <c r="F63" s="52">
        <v>20296</v>
      </c>
      <c r="G63" s="52">
        <v>20082</v>
      </c>
      <c r="H63" s="52">
        <v>52</v>
      </c>
      <c r="I63" s="52">
        <v>258</v>
      </c>
      <c r="J63" s="67">
        <f t="shared" si="9"/>
        <v>129643</v>
      </c>
      <c r="K63" s="68">
        <f t="shared" si="10"/>
        <v>5431607</v>
      </c>
    </row>
    <row r="64" spans="1:11" ht="20.100000000000001" customHeight="1" x14ac:dyDescent="0.2">
      <c r="A64" s="51" t="s">
        <v>10</v>
      </c>
      <c r="B64" s="52">
        <v>16</v>
      </c>
      <c r="C64" s="52">
        <v>55320</v>
      </c>
      <c r="D64" s="52">
        <v>79666</v>
      </c>
      <c r="E64" s="52">
        <v>51424</v>
      </c>
      <c r="F64" s="52">
        <v>40338</v>
      </c>
      <c r="G64" s="52">
        <v>40107</v>
      </c>
      <c r="H64" s="52">
        <v>53</v>
      </c>
      <c r="I64" s="52">
        <v>220</v>
      </c>
      <c r="J64" s="67">
        <f t="shared" si="9"/>
        <v>267144</v>
      </c>
      <c r="K64" s="68">
        <f t="shared" si="10"/>
        <v>11413141</v>
      </c>
    </row>
    <row r="65" spans="1:11" ht="20.100000000000001" customHeight="1" x14ac:dyDescent="0.2">
      <c r="A65" s="51" t="s">
        <v>11</v>
      </c>
      <c r="B65" s="52">
        <v>0</v>
      </c>
      <c r="C65" s="52">
        <v>130714</v>
      </c>
      <c r="D65" s="52">
        <v>164345</v>
      </c>
      <c r="E65" s="52">
        <v>133546</v>
      </c>
      <c r="F65" s="52">
        <v>110474</v>
      </c>
      <c r="G65" s="52">
        <v>110129</v>
      </c>
      <c r="H65" s="52">
        <v>62</v>
      </c>
      <c r="I65" s="52">
        <v>30299</v>
      </c>
      <c r="J65" s="67">
        <f t="shared" si="9"/>
        <v>679569</v>
      </c>
      <c r="K65" s="68">
        <f t="shared" si="10"/>
        <v>26313108</v>
      </c>
    </row>
    <row r="66" spans="1:11" ht="20.100000000000001" customHeight="1" x14ac:dyDescent="0.2">
      <c r="A66" s="51" t="s">
        <v>12</v>
      </c>
      <c r="B66" s="52">
        <v>0</v>
      </c>
      <c r="C66" s="52">
        <v>299191</v>
      </c>
      <c r="D66" s="52">
        <v>386145</v>
      </c>
      <c r="E66" s="52">
        <v>203054</v>
      </c>
      <c r="F66" s="52">
        <v>170351</v>
      </c>
      <c r="G66" s="52">
        <v>140092</v>
      </c>
      <c r="H66" s="52">
        <v>53</v>
      </c>
      <c r="I66" s="52">
        <v>198</v>
      </c>
      <c r="J66" s="67">
        <f t="shared" si="9"/>
        <v>1199084</v>
      </c>
      <c r="K66" s="68">
        <f t="shared" si="10"/>
        <v>56706974</v>
      </c>
    </row>
    <row r="67" spans="1:11" ht="20.100000000000001" customHeight="1" x14ac:dyDescent="0.2">
      <c r="A67" s="51" t="s">
        <v>13</v>
      </c>
      <c r="B67" s="52">
        <v>0</v>
      </c>
      <c r="C67" s="52">
        <v>631593</v>
      </c>
      <c r="D67" s="52">
        <v>678712</v>
      </c>
      <c r="E67" s="52">
        <v>160428</v>
      </c>
      <c r="F67" s="52">
        <v>265424</v>
      </c>
      <c r="G67" s="52">
        <v>255108</v>
      </c>
      <c r="H67" s="52">
        <v>78</v>
      </c>
      <c r="I67" s="52">
        <v>225</v>
      </c>
      <c r="J67" s="67">
        <f t="shared" si="9"/>
        <v>1991568</v>
      </c>
      <c r="K67" s="68">
        <f t="shared" si="10"/>
        <v>105035761</v>
      </c>
    </row>
    <row r="68" spans="1:11" ht="20.100000000000001" customHeight="1" x14ac:dyDescent="0.2">
      <c r="A68" s="51" t="s">
        <v>14</v>
      </c>
      <c r="B68" s="52">
        <v>0</v>
      </c>
      <c r="C68" s="52">
        <v>578341</v>
      </c>
      <c r="D68" s="52">
        <v>345650</v>
      </c>
      <c r="E68" s="52">
        <v>51909</v>
      </c>
      <c r="F68" s="52">
        <v>130193</v>
      </c>
      <c r="G68" s="52">
        <v>110040</v>
      </c>
      <c r="H68" s="52">
        <v>45</v>
      </c>
      <c r="I68" s="52">
        <v>44</v>
      </c>
      <c r="J68" s="67">
        <f t="shared" si="9"/>
        <v>1216222</v>
      </c>
      <c r="K68" s="68">
        <f t="shared" si="10"/>
        <v>78266589</v>
      </c>
    </row>
    <row r="69" spans="1:11" ht="20.100000000000001" customHeight="1" thickBot="1" x14ac:dyDescent="0.25">
      <c r="A69" s="51" t="s">
        <v>15</v>
      </c>
      <c r="B69" s="52">
        <v>0</v>
      </c>
      <c r="C69" s="52">
        <v>267220</v>
      </c>
      <c r="D69" s="52">
        <v>213485</v>
      </c>
      <c r="E69" s="52">
        <v>737</v>
      </c>
      <c r="F69" s="52">
        <v>60325</v>
      </c>
      <c r="G69" s="52">
        <v>60093</v>
      </c>
      <c r="H69" s="52">
        <v>43</v>
      </c>
      <c r="I69" s="52">
        <v>190</v>
      </c>
      <c r="J69" s="67">
        <f t="shared" si="9"/>
        <v>602093</v>
      </c>
      <c r="K69" s="68">
        <f t="shared" si="10"/>
        <v>38318666</v>
      </c>
    </row>
    <row r="70" spans="1:11" ht="20.100000000000001" customHeight="1" thickBot="1" x14ac:dyDescent="0.25">
      <c r="A70" s="55" t="s">
        <v>16</v>
      </c>
      <c r="B70" s="56">
        <f t="shared" ref="B70:K70" si="11">SUM(B58:B69)</f>
        <v>68</v>
      </c>
      <c r="C70" s="56">
        <f t="shared" si="11"/>
        <v>2197401</v>
      </c>
      <c r="D70" s="56">
        <f t="shared" si="11"/>
        <v>2280646</v>
      </c>
      <c r="E70" s="56">
        <f t="shared" si="11"/>
        <v>791938</v>
      </c>
      <c r="F70" s="56">
        <f t="shared" si="11"/>
        <v>978856</v>
      </c>
      <c r="G70" s="56">
        <f t="shared" si="11"/>
        <v>906053</v>
      </c>
      <c r="H70" s="56">
        <f>SUM(H58:H69)</f>
        <v>584</v>
      </c>
      <c r="I70" s="56">
        <f>SUM(I58:I69)</f>
        <v>32569</v>
      </c>
      <c r="J70" s="56">
        <f t="shared" si="11"/>
        <v>7188115</v>
      </c>
      <c r="K70" s="69">
        <f t="shared" si="11"/>
        <v>367957412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3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view="pageBreakPreview" topLeftCell="A49" zoomScaleSheetLayoutView="100" workbookViewId="0">
      <selection activeCell="D1" sqref="D1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3.7109375" style="2" customWidth="1"/>
    <col min="8" max="8" width="28.5703125" style="2" customWidth="1"/>
    <col min="9" max="9" width="18.7109375" style="2" bestFit="1" customWidth="1"/>
    <col min="10" max="10" width="19.140625" style="2" customWidth="1"/>
    <col min="11" max="11" width="21.28515625" style="2" bestFit="1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7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21</v>
      </c>
      <c r="B3" s="4"/>
      <c r="C3" s="4"/>
      <c r="D3" s="4"/>
      <c r="E3" s="5" t="s">
        <v>0</v>
      </c>
      <c r="F3" s="4"/>
      <c r="G3" s="36"/>
      <c r="H3" s="18" t="s">
        <v>30</v>
      </c>
      <c r="I3" s="3"/>
      <c r="J3" s="6"/>
    </row>
    <row r="4" spans="1:10" ht="24.95" customHeight="1" thickTop="1" thickBot="1" x14ac:dyDescent="0.25">
      <c r="A4" s="19" t="s">
        <v>1</v>
      </c>
      <c r="B4" s="20">
        <v>10000</v>
      </c>
      <c r="C4" s="20">
        <v>5000</v>
      </c>
      <c r="D4" s="20">
        <v>2000</v>
      </c>
      <c r="E4" s="20">
        <v>1000</v>
      </c>
      <c r="F4" s="21">
        <v>500</v>
      </c>
      <c r="G4" s="21" t="s">
        <v>2</v>
      </c>
      <c r="H4" s="22" t="s">
        <v>3</v>
      </c>
    </row>
    <row r="5" spans="1:10" ht="24.95" customHeight="1" x14ac:dyDescent="0.2">
      <c r="A5" s="11" t="s">
        <v>4</v>
      </c>
      <c r="B5" s="13">
        <v>14760000</v>
      </c>
      <c r="C5" s="13">
        <v>3925000</v>
      </c>
      <c r="D5" s="13">
        <v>755000</v>
      </c>
      <c r="E5" s="13">
        <v>756000</v>
      </c>
      <c r="F5" s="13">
        <v>508000</v>
      </c>
      <c r="G5" s="28">
        <f>SUM(B5:F5)</f>
        <v>20704000</v>
      </c>
      <c r="H5" s="27">
        <f>+B5*10000+C5*5000+D5*2000+E5*1000+F5*500</f>
        <v>169745000000</v>
      </c>
    </row>
    <row r="6" spans="1:10" ht="24.95" customHeight="1" x14ac:dyDescent="0.2">
      <c r="A6" s="11" t="s">
        <v>5</v>
      </c>
      <c r="B6" s="13">
        <v>9996000</v>
      </c>
      <c r="C6" s="13">
        <v>3673000</v>
      </c>
      <c r="D6" s="13">
        <v>798001</v>
      </c>
      <c r="E6" s="13">
        <v>890000</v>
      </c>
      <c r="F6" s="13">
        <v>719000</v>
      </c>
      <c r="G6" s="28">
        <f t="shared" ref="G6:G16" si="0">SUM(B6:F6)</f>
        <v>16076001</v>
      </c>
      <c r="H6" s="27">
        <f t="shared" ref="H6:H16" si="1">+B6*10000+C6*5000+D6*2000+E6*1000+F6*500</f>
        <v>121170502000</v>
      </c>
    </row>
    <row r="7" spans="1:10" ht="24.95" customHeight="1" x14ac:dyDescent="0.2">
      <c r="A7" s="11" t="s">
        <v>6</v>
      </c>
      <c r="B7" s="13">
        <v>9250000</v>
      </c>
      <c r="C7" s="13">
        <v>4394000</v>
      </c>
      <c r="D7" s="13">
        <v>791000</v>
      </c>
      <c r="E7" s="13">
        <v>853000</v>
      </c>
      <c r="F7" s="13">
        <v>718000</v>
      </c>
      <c r="G7" s="28">
        <f t="shared" si="0"/>
        <v>16006000</v>
      </c>
      <c r="H7" s="27">
        <f t="shared" si="1"/>
        <v>117264000000</v>
      </c>
    </row>
    <row r="8" spans="1:10" ht="24.95" customHeight="1" x14ac:dyDescent="0.2">
      <c r="A8" s="11" t="s">
        <v>7</v>
      </c>
      <c r="B8" s="13">
        <v>9033000</v>
      </c>
      <c r="C8" s="13">
        <v>5121000</v>
      </c>
      <c r="D8" s="13">
        <v>830000</v>
      </c>
      <c r="E8" s="13">
        <v>884000</v>
      </c>
      <c r="F8" s="13">
        <v>764000</v>
      </c>
      <c r="G8" s="28">
        <f t="shared" si="0"/>
        <v>16632000</v>
      </c>
      <c r="H8" s="27">
        <f t="shared" si="1"/>
        <v>118861000000</v>
      </c>
    </row>
    <row r="9" spans="1:10" ht="24.95" customHeight="1" x14ac:dyDescent="0.2">
      <c r="A9" s="11" t="s">
        <v>19</v>
      </c>
      <c r="B9" s="13">
        <v>10524000</v>
      </c>
      <c r="C9" s="13">
        <v>5777000</v>
      </c>
      <c r="D9" s="13">
        <v>978000</v>
      </c>
      <c r="E9" s="13">
        <v>964000</v>
      </c>
      <c r="F9" s="13">
        <v>906000</v>
      </c>
      <c r="G9" s="28">
        <f t="shared" si="0"/>
        <v>19149000</v>
      </c>
      <c r="H9" s="27">
        <f t="shared" si="1"/>
        <v>137498000000</v>
      </c>
    </row>
    <row r="10" spans="1:10" ht="24.95" customHeight="1" x14ac:dyDescent="0.2">
      <c r="A10" s="11" t="s">
        <v>9</v>
      </c>
      <c r="B10" s="13">
        <v>8747000</v>
      </c>
      <c r="C10" s="13">
        <v>4402000</v>
      </c>
      <c r="D10" s="13">
        <v>1023000</v>
      </c>
      <c r="E10" s="13">
        <v>1145000</v>
      </c>
      <c r="F10" s="13">
        <v>1170000</v>
      </c>
      <c r="G10" s="28">
        <f t="shared" si="0"/>
        <v>16487000</v>
      </c>
      <c r="H10" s="27">
        <f t="shared" si="1"/>
        <v>113256000000</v>
      </c>
    </row>
    <row r="11" spans="1:10" ht="24.95" customHeight="1" x14ac:dyDescent="0.2">
      <c r="A11" s="11" t="s">
        <v>10</v>
      </c>
      <c r="B11" s="13">
        <v>9613000</v>
      </c>
      <c r="C11" s="13">
        <v>5005000</v>
      </c>
      <c r="D11" s="13">
        <v>670000</v>
      </c>
      <c r="E11" s="13">
        <v>865000</v>
      </c>
      <c r="F11" s="13">
        <v>668000</v>
      </c>
      <c r="G11" s="28">
        <f t="shared" si="0"/>
        <v>16821000</v>
      </c>
      <c r="H11" s="27">
        <f t="shared" si="1"/>
        <v>123694000000</v>
      </c>
    </row>
    <row r="12" spans="1:10" ht="24.95" customHeight="1" x14ac:dyDescent="0.2">
      <c r="A12" s="11" t="s">
        <v>11</v>
      </c>
      <c r="B12" s="13">
        <v>10159000</v>
      </c>
      <c r="C12" s="13">
        <v>5075000</v>
      </c>
      <c r="D12" s="13">
        <v>761000</v>
      </c>
      <c r="E12" s="13">
        <v>665000</v>
      </c>
      <c r="F12" s="13">
        <v>786000</v>
      </c>
      <c r="G12" s="28">
        <f t="shared" si="0"/>
        <v>17446000</v>
      </c>
      <c r="H12" s="27">
        <f t="shared" si="1"/>
        <v>129545000000</v>
      </c>
    </row>
    <row r="13" spans="1:10" ht="24.95" customHeight="1" x14ac:dyDescent="0.2">
      <c r="A13" s="11" t="s">
        <v>12</v>
      </c>
      <c r="B13" s="13">
        <v>9296000</v>
      </c>
      <c r="C13" s="13">
        <v>5314000</v>
      </c>
      <c r="D13" s="13">
        <v>799000</v>
      </c>
      <c r="E13" s="13">
        <v>708000</v>
      </c>
      <c r="F13" s="13">
        <v>812000</v>
      </c>
      <c r="G13" s="28">
        <f t="shared" si="0"/>
        <v>16929000</v>
      </c>
      <c r="H13" s="27">
        <f t="shared" si="1"/>
        <v>122242000000</v>
      </c>
    </row>
    <row r="14" spans="1:10" ht="24.95" customHeight="1" x14ac:dyDescent="0.2">
      <c r="A14" s="11" t="s">
        <v>13</v>
      </c>
      <c r="B14" s="13">
        <v>9179000</v>
      </c>
      <c r="C14" s="13">
        <v>5451000</v>
      </c>
      <c r="D14" s="13">
        <v>945000</v>
      </c>
      <c r="E14" s="13">
        <v>811000</v>
      </c>
      <c r="F14" s="13">
        <v>698000</v>
      </c>
      <c r="G14" s="28">
        <f t="shared" si="0"/>
        <v>17084000</v>
      </c>
      <c r="H14" s="27">
        <f t="shared" si="1"/>
        <v>122095000000</v>
      </c>
    </row>
    <row r="15" spans="1:10" ht="24.95" customHeight="1" x14ac:dyDescent="0.2">
      <c r="A15" s="11" t="s">
        <v>14</v>
      </c>
      <c r="B15" s="13">
        <v>7852000</v>
      </c>
      <c r="C15" s="13">
        <v>4762000</v>
      </c>
      <c r="D15" s="13">
        <v>772000</v>
      </c>
      <c r="E15" s="13">
        <v>851000</v>
      </c>
      <c r="F15" s="13">
        <v>703000</v>
      </c>
      <c r="G15" s="28">
        <f t="shared" si="0"/>
        <v>14940000</v>
      </c>
      <c r="H15" s="27">
        <f t="shared" si="1"/>
        <v>105076500000</v>
      </c>
    </row>
    <row r="16" spans="1:10" ht="24.95" customHeight="1" thickBot="1" x14ac:dyDescent="0.25">
      <c r="A16" s="11" t="s">
        <v>15</v>
      </c>
      <c r="B16" s="13">
        <v>10274000</v>
      </c>
      <c r="C16" s="13">
        <v>5133000</v>
      </c>
      <c r="D16" s="13">
        <v>678000</v>
      </c>
      <c r="E16" s="13">
        <v>585000</v>
      </c>
      <c r="F16" s="13">
        <v>841000</v>
      </c>
      <c r="G16" s="28">
        <f t="shared" si="0"/>
        <v>17511000</v>
      </c>
      <c r="H16" s="27">
        <f t="shared" si="1"/>
        <v>130766500000</v>
      </c>
    </row>
    <row r="17" spans="1:10" ht="24.95" customHeight="1" thickBot="1" x14ac:dyDescent="0.25">
      <c r="A17" s="12" t="s">
        <v>16</v>
      </c>
      <c r="B17" s="25">
        <f>SUM(B5:B16)</f>
        <v>118683000</v>
      </c>
      <c r="C17" s="25">
        <f t="shared" ref="C17:H17" si="2">SUM(C5:C16)</f>
        <v>58032000</v>
      </c>
      <c r="D17" s="25">
        <f t="shared" si="2"/>
        <v>9800001</v>
      </c>
      <c r="E17" s="25">
        <f t="shared" si="2"/>
        <v>9977000</v>
      </c>
      <c r="F17" s="25">
        <f t="shared" si="2"/>
        <v>9293000</v>
      </c>
      <c r="G17" s="25">
        <f t="shared" si="2"/>
        <v>205785001</v>
      </c>
      <c r="H17" s="25">
        <f t="shared" si="2"/>
        <v>1511213502000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71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21</v>
      </c>
      <c r="B20" s="4"/>
      <c r="C20" s="4"/>
      <c r="D20" s="4"/>
      <c r="E20" s="5" t="s">
        <v>0</v>
      </c>
      <c r="F20" s="4"/>
      <c r="G20" s="36"/>
      <c r="H20" s="18" t="s">
        <v>30</v>
      </c>
      <c r="I20" s="3"/>
      <c r="J20" s="6"/>
    </row>
    <row r="21" spans="1:10" ht="24.95" customHeight="1" thickTop="1" thickBot="1" x14ac:dyDescent="0.25">
      <c r="A21" s="19" t="s">
        <v>1</v>
      </c>
      <c r="B21" s="20">
        <v>10000</v>
      </c>
      <c r="C21" s="20">
        <v>5000</v>
      </c>
      <c r="D21" s="20">
        <v>2000</v>
      </c>
      <c r="E21" s="20">
        <v>1000</v>
      </c>
      <c r="F21" s="21">
        <v>500</v>
      </c>
      <c r="G21" s="21" t="s">
        <v>2</v>
      </c>
      <c r="H21" s="22" t="s">
        <v>3</v>
      </c>
    </row>
    <row r="22" spans="1:10" ht="24.95" customHeight="1" x14ac:dyDescent="0.2">
      <c r="A22" s="11" t="s">
        <v>4</v>
      </c>
      <c r="B22" s="13">
        <v>11227869</v>
      </c>
      <c r="C22" s="13">
        <v>3055488</v>
      </c>
      <c r="D22" s="13">
        <v>448382</v>
      </c>
      <c r="E22" s="13">
        <v>542905</v>
      </c>
      <c r="F22" s="13">
        <v>435886</v>
      </c>
      <c r="G22" s="28">
        <f>SUM(B22:F22)</f>
        <v>15710530</v>
      </c>
      <c r="H22" s="27">
        <f>+B22*10000+C22*5000+D22*2000+E22*1000+F22*500</f>
        <v>129213742000</v>
      </c>
    </row>
    <row r="23" spans="1:10" ht="24.95" customHeight="1" x14ac:dyDescent="0.2">
      <c r="A23" s="11" t="s">
        <v>5</v>
      </c>
      <c r="B23" s="13">
        <v>7053126</v>
      </c>
      <c r="C23" s="13">
        <v>4990143</v>
      </c>
      <c r="D23" s="13">
        <v>711277</v>
      </c>
      <c r="E23" s="13">
        <v>674924</v>
      </c>
      <c r="F23" s="13">
        <v>641192</v>
      </c>
      <c r="G23" s="28">
        <f t="shared" ref="G23:G33" si="3">SUM(B23:F23)</f>
        <v>14070662</v>
      </c>
      <c r="H23" s="27">
        <f t="shared" ref="H23:H33" si="4">+B23*10000+C23*5000+D23*2000+E23*1000+F23*500</f>
        <v>97900049000</v>
      </c>
    </row>
    <row r="24" spans="1:10" ht="24.95" customHeight="1" x14ac:dyDescent="0.2">
      <c r="A24" s="11" t="s">
        <v>6</v>
      </c>
      <c r="B24" s="13">
        <v>8470953</v>
      </c>
      <c r="C24" s="13">
        <v>8949866</v>
      </c>
      <c r="D24" s="13">
        <v>1569296</v>
      </c>
      <c r="E24" s="13">
        <v>827137</v>
      </c>
      <c r="F24" s="13">
        <v>691852</v>
      </c>
      <c r="G24" s="28">
        <f t="shared" si="3"/>
        <v>20509104</v>
      </c>
      <c r="H24" s="27">
        <f t="shared" si="4"/>
        <v>133770515000</v>
      </c>
    </row>
    <row r="25" spans="1:10" ht="24.95" customHeight="1" x14ac:dyDescent="0.2">
      <c r="A25" s="11" t="s">
        <v>7</v>
      </c>
      <c r="B25" s="13">
        <v>7397297</v>
      </c>
      <c r="C25" s="13">
        <v>4724245</v>
      </c>
      <c r="D25" s="13">
        <v>901371</v>
      </c>
      <c r="E25" s="13">
        <v>491857</v>
      </c>
      <c r="F25" s="13">
        <v>470430</v>
      </c>
      <c r="G25" s="28">
        <f t="shared" si="3"/>
        <v>13985200</v>
      </c>
      <c r="H25" s="27">
        <f t="shared" si="4"/>
        <v>100124009000</v>
      </c>
    </row>
    <row r="26" spans="1:10" ht="24.95" customHeight="1" x14ac:dyDescent="0.2">
      <c r="A26" s="11" t="s">
        <v>19</v>
      </c>
      <c r="B26" s="13">
        <v>9201150</v>
      </c>
      <c r="C26" s="13">
        <v>3070175</v>
      </c>
      <c r="D26" s="13">
        <v>419396</v>
      </c>
      <c r="E26" s="13">
        <v>509350</v>
      </c>
      <c r="F26" s="13">
        <v>525047</v>
      </c>
      <c r="G26" s="28">
        <f t="shared" si="3"/>
        <v>13725118</v>
      </c>
      <c r="H26" s="27">
        <f t="shared" si="4"/>
        <v>108973040500</v>
      </c>
    </row>
    <row r="27" spans="1:10" ht="24.95" customHeight="1" x14ac:dyDescent="0.2">
      <c r="A27" s="11" t="s">
        <v>9</v>
      </c>
      <c r="B27" s="13">
        <v>7635101</v>
      </c>
      <c r="C27" s="13">
        <v>3714918</v>
      </c>
      <c r="D27" s="13">
        <v>272038</v>
      </c>
      <c r="E27" s="13">
        <v>298214</v>
      </c>
      <c r="F27" s="13">
        <v>315655</v>
      </c>
      <c r="G27" s="28">
        <f t="shared" si="3"/>
        <v>12235926</v>
      </c>
      <c r="H27" s="27">
        <f t="shared" si="4"/>
        <v>95925717500</v>
      </c>
    </row>
    <row r="28" spans="1:10" ht="24.95" customHeight="1" x14ac:dyDescent="0.2">
      <c r="A28" s="11" t="s">
        <v>10</v>
      </c>
      <c r="B28" s="13">
        <v>12825768</v>
      </c>
      <c r="C28" s="13">
        <v>7392922</v>
      </c>
      <c r="D28" s="13">
        <v>561514</v>
      </c>
      <c r="E28" s="13">
        <v>677007</v>
      </c>
      <c r="F28" s="13">
        <v>692653</v>
      </c>
      <c r="G28" s="28">
        <f t="shared" si="3"/>
        <v>22149864</v>
      </c>
      <c r="H28" s="27">
        <f t="shared" si="4"/>
        <v>167368651500</v>
      </c>
    </row>
    <row r="29" spans="1:10" ht="24.95" customHeight="1" x14ac:dyDescent="0.2">
      <c r="A29" s="11" t="s">
        <v>11</v>
      </c>
      <c r="B29" s="13">
        <v>8229742</v>
      </c>
      <c r="C29" s="13">
        <v>3939915</v>
      </c>
      <c r="D29" s="13">
        <v>428860</v>
      </c>
      <c r="E29" s="13">
        <v>276638</v>
      </c>
      <c r="F29" s="13">
        <v>440564</v>
      </c>
      <c r="G29" s="28">
        <f t="shared" si="3"/>
        <v>13315719</v>
      </c>
      <c r="H29" s="27">
        <f t="shared" si="4"/>
        <v>103351635000</v>
      </c>
    </row>
    <row r="30" spans="1:10" ht="24.95" customHeight="1" x14ac:dyDescent="0.2">
      <c r="A30" s="11" t="s">
        <v>12</v>
      </c>
      <c r="B30" s="13">
        <v>6882138</v>
      </c>
      <c r="C30" s="13">
        <v>3551387</v>
      </c>
      <c r="D30" s="13">
        <v>486646</v>
      </c>
      <c r="E30" s="13">
        <v>322684</v>
      </c>
      <c r="F30" s="13">
        <v>594009</v>
      </c>
      <c r="G30" s="28">
        <f t="shared" si="3"/>
        <v>11836864</v>
      </c>
      <c r="H30" s="27">
        <f t="shared" si="4"/>
        <v>88171295500</v>
      </c>
    </row>
    <row r="31" spans="1:10" ht="24.95" customHeight="1" x14ac:dyDescent="0.2">
      <c r="A31" s="11" t="s">
        <v>13</v>
      </c>
      <c r="B31" s="13">
        <v>9200955</v>
      </c>
      <c r="C31" s="13">
        <v>4079109</v>
      </c>
      <c r="D31" s="13">
        <v>819482</v>
      </c>
      <c r="E31" s="13">
        <v>277254</v>
      </c>
      <c r="F31" s="13">
        <v>536847</v>
      </c>
      <c r="G31" s="28">
        <f t="shared" si="3"/>
        <v>14913647</v>
      </c>
      <c r="H31" s="27">
        <f t="shared" si="4"/>
        <v>114589736500</v>
      </c>
    </row>
    <row r="32" spans="1:10" ht="24.95" customHeight="1" x14ac:dyDescent="0.2">
      <c r="A32" s="11" t="s">
        <v>14</v>
      </c>
      <c r="B32" s="13">
        <v>11978516</v>
      </c>
      <c r="C32" s="13">
        <v>7238211</v>
      </c>
      <c r="D32" s="13">
        <v>659655</v>
      </c>
      <c r="E32" s="13">
        <v>449558</v>
      </c>
      <c r="F32" s="13">
        <v>529332</v>
      </c>
      <c r="G32" s="28">
        <f t="shared" si="3"/>
        <v>20855272</v>
      </c>
      <c r="H32" s="27">
        <f t="shared" si="4"/>
        <v>158009749000</v>
      </c>
    </row>
    <row r="33" spans="1:11" ht="24.95" customHeight="1" thickBot="1" x14ac:dyDescent="0.25">
      <c r="A33" s="11" t="s">
        <v>15</v>
      </c>
      <c r="B33" s="13">
        <v>12811293</v>
      </c>
      <c r="C33" s="13">
        <v>8568277</v>
      </c>
      <c r="D33" s="13">
        <v>926304</v>
      </c>
      <c r="E33" s="13">
        <v>560824</v>
      </c>
      <c r="F33" s="13">
        <v>721443</v>
      </c>
      <c r="G33" s="28">
        <f t="shared" si="3"/>
        <v>23588141</v>
      </c>
      <c r="H33" s="27">
        <f t="shared" si="4"/>
        <v>173728468500</v>
      </c>
    </row>
    <row r="34" spans="1:11" ht="24.95" customHeight="1" thickBot="1" x14ac:dyDescent="0.25">
      <c r="A34" s="12" t="s">
        <v>16</v>
      </c>
      <c r="B34" s="25">
        <f t="shared" ref="B34:H34" si="5">SUM(B22:B33)</f>
        <v>112913908</v>
      </c>
      <c r="C34" s="25">
        <f t="shared" si="5"/>
        <v>63274656</v>
      </c>
      <c r="D34" s="25">
        <f t="shared" si="5"/>
        <v>8204221</v>
      </c>
      <c r="E34" s="25">
        <f t="shared" si="5"/>
        <v>5908352</v>
      </c>
      <c r="F34" s="25">
        <f t="shared" si="5"/>
        <v>6594910</v>
      </c>
      <c r="G34" s="25">
        <f t="shared" si="5"/>
        <v>196896047</v>
      </c>
      <c r="H34" s="25">
        <f t="shared" si="5"/>
        <v>1471126609000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7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21</v>
      </c>
      <c r="B38" s="4"/>
      <c r="C38" s="4"/>
      <c r="D38" s="4"/>
      <c r="E38" s="5" t="s">
        <v>27</v>
      </c>
      <c r="F38" s="4"/>
      <c r="G38" s="4"/>
      <c r="H38" s="4"/>
      <c r="I38" s="4"/>
      <c r="J38" s="36"/>
      <c r="K38" s="18" t="s">
        <v>30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17</v>
      </c>
      <c r="D40" s="13">
        <v>20</v>
      </c>
      <c r="E40" s="13">
        <v>33</v>
      </c>
      <c r="F40" s="13">
        <v>32</v>
      </c>
      <c r="G40" s="13">
        <v>2</v>
      </c>
      <c r="H40" s="13"/>
      <c r="I40" s="13">
        <v>42</v>
      </c>
      <c r="J40" s="14">
        <f>SUM(B40:I40)</f>
        <v>146</v>
      </c>
      <c r="K40" s="15">
        <f>B40*500+C40*100+D40*50+E40*25+F40*10+G40*5+H40*2+I40*1</f>
        <v>3897</v>
      </c>
    </row>
    <row r="41" spans="1:11" ht="20.100000000000001" customHeight="1" x14ac:dyDescent="0.2">
      <c r="A41" s="11" t="s">
        <v>5</v>
      </c>
      <c r="B41" s="13">
        <v>0</v>
      </c>
      <c r="C41" s="13">
        <v>8</v>
      </c>
      <c r="D41" s="13">
        <v>30</v>
      </c>
      <c r="E41" s="13">
        <v>18</v>
      </c>
      <c r="F41" s="13">
        <v>23</v>
      </c>
      <c r="G41" s="13">
        <v>13</v>
      </c>
      <c r="H41" s="13"/>
      <c r="I41" s="13">
        <v>23</v>
      </c>
      <c r="J41" s="14">
        <f t="shared" ref="J41:J51" si="6">SUM(B41:I41)</f>
        <v>115</v>
      </c>
      <c r="K41" s="15">
        <f t="shared" ref="K41:K51" si="7">B41*500+C41*100+D41*50+E41*25+F41*10+G41*5+H41*2+I41*1</f>
        <v>3068</v>
      </c>
    </row>
    <row r="42" spans="1:11" ht="20.100000000000001" customHeight="1" x14ac:dyDescent="0.2">
      <c r="A42" s="11" t="s">
        <v>6</v>
      </c>
      <c r="B42" s="13">
        <v>0</v>
      </c>
      <c r="C42" s="13">
        <v>10</v>
      </c>
      <c r="D42" s="13">
        <v>29</v>
      </c>
      <c r="E42" s="13">
        <v>4</v>
      </c>
      <c r="F42" s="13">
        <v>33</v>
      </c>
      <c r="G42" s="13">
        <v>9</v>
      </c>
      <c r="H42" s="13">
        <v>3</v>
      </c>
      <c r="I42" s="13">
        <v>17</v>
      </c>
      <c r="J42" s="14">
        <f t="shared" si="6"/>
        <v>105</v>
      </c>
      <c r="K42" s="15">
        <f t="shared" si="7"/>
        <v>2948</v>
      </c>
    </row>
    <row r="43" spans="1:11" ht="20.100000000000001" customHeight="1" x14ac:dyDescent="0.2">
      <c r="A43" s="11" t="s">
        <v>7</v>
      </c>
      <c r="B43" s="13">
        <v>0</v>
      </c>
      <c r="C43" s="13">
        <v>8</v>
      </c>
      <c r="D43" s="13">
        <v>5</v>
      </c>
      <c r="E43" s="13">
        <v>3</v>
      </c>
      <c r="F43" s="13">
        <v>21</v>
      </c>
      <c r="G43" s="13">
        <v>6</v>
      </c>
      <c r="H43" s="13">
        <v>2</v>
      </c>
      <c r="I43" s="13">
        <v>27</v>
      </c>
      <c r="J43" s="14">
        <f t="shared" si="6"/>
        <v>72</v>
      </c>
      <c r="K43" s="15">
        <f t="shared" si="7"/>
        <v>1396</v>
      </c>
    </row>
    <row r="44" spans="1:11" ht="20.100000000000001" customHeight="1" x14ac:dyDescent="0.2">
      <c r="A44" s="11" t="s">
        <v>8</v>
      </c>
      <c r="B44" s="13">
        <v>0</v>
      </c>
      <c r="C44" s="13">
        <v>18</v>
      </c>
      <c r="D44" s="13">
        <v>26</v>
      </c>
      <c r="E44" s="13">
        <v>1</v>
      </c>
      <c r="F44" s="13">
        <v>10</v>
      </c>
      <c r="G44" s="13">
        <v>23</v>
      </c>
      <c r="H44" s="13"/>
      <c r="I44" s="13">
        <v>26</v>
      </c>
      <c r="J44" s="14">
        <f t="shared" si="6"/>
        <v>104</v>
      </c>
      <c r="K44" s="15">
        <f t="shared" si="7"/>
        <v>3366</v>
      </c>
    </row>
    <row r="45" spans="1:11" ht="20.100000000000001" customHeight="1" x14ac:dyDescent="0.2">
      <c r="A45" s="11" t="s">
        <v>9</v>
      </c>
      <c r="B45" s="13">
        <v>0</v>
      </c>
      <c r="C45" s="13">
        <v>33</v>
      </c>
      <c r="D45" s="13">
        <v>19</v>
      </c>
      <c r="E45" s="13">
        <v>10</v>
      </c>
      <c r="F45" s="13">
        <v>16</v>
      </c>
      <c r="G45" s="13">
        <v>20</v>
      </c>
      <c r="H45" s="13"/>
      <c r="I45" s="13">
        <v>24</v>
      </c>
      <c r="J45" s="14">
        <f t="shared" si="6"/>
        <v>122</v>
      </c>
      <c r="K45" s="15">
        <f t="shared" si="7"/>
        <v>4784</v>
      </c>
    </row>
    <row r="46" spans="1:11" ht="20.100000000000001" customHeight="1" x14ac:dyDescent="0.2">
      <c r="A46" s="11" t="s">
        <v>10</v>
      </c>
      <c r="B46" s="13">
        <v>0</v>
      </c>
      <c r="C46" s="13">
        <v>14</v>
      </c>
      <c r="D46" s="13">
        <v>9</v>
      </c>
      <c r="E46" s="13">
        <v>31</v>
      </c>
      <c r="F46" s="13">
        <v>18</v>
      </c>
      <c r="G46" s="13">
        <v>13</v>
      </c>
      <c r="H46" s="13">
        <v>1</v>
      </c>
      <c r="I46" s="13">
        <v>25</v>
      </c>
      <c r="J46" s="14">
        <f t="shared" si="6"/>
        <v>111</v>
      </c>
      <c r="K46" s="15">
        <f t="shared" si="7"/>
        <v>2897</v>
      </c>
    </row>
    <row r="47" spans="1:11" ht="20.100000000000001" customHeight="1" x14ac:dyDescent="0.2">
      <c r="A47" s="11" t="s">
        <v>11</v>
      </c>
      <c r="B47" s="13">
        <v>0</v>
      </c>
      <c r="C47" s="13">
        <v>27</v>
      </c>
      <c r="D47" s="13">
        <v>12</v>
      </c>
      <c r="E47" s="13">
        <v>24</v>
      </c>
      <c r="F47" s="13">
        <v>16</v>
      </c>
      <c r="G47" s="13">
        <v>13</v>
      </c>
      <c r="H47" s="13">
        <v>1</v>
      </c>
      <c r="I47" s="13">
        <v>31</v>
      </c>
      <c r="J47" s="14">
        <f t="shared" si="6"/>
        <v>124</v>
      </c>
      <c r="K47" s="15">
        <f t="shared" si="7"/>
        <v>4158</v>
      </c>
    </row>
    <row r="48" spans="1:11" ht="20.100000000000001" customHeight="1" x14ac:dyDescent="0.2">
      <c r="A48" s="11" t="s">
        <v>12</v>
      </c>
      <c r="B48" s="13">
        <v>0</v>
      </c>
      <c r="C48" s="13">
        <v>24</v>
      </c>
      <c r="D48" s="13">
        <v>34</v>
      </c>
      <c r="E48" s="13">
        <v>7</v>
      </c>
      <c r="F48" s="13">
        <v>27</v>
      </c>
      <c r="G48" s="13">
        <v>48</v>
      </c>
      <c r="H48" s="13">
        <v>6</v>
      </c>
      <c r="I48" s="13">
        <v>27</v>
      </c>
      <c r="J48" s="14">
        <f t="shared" si="6"/>
        <v>173</v>
      </c>
      <c r="K48" s="15">
        <f t="shared" si="7"/>
        <v>4824</v>
      </c>
    </row>
    <row r="49" spans="1:11" ht="20.100000000000001" customHeight="1" x14ac:dyDescent="0.2">
      <c r="A49" s="11" t="s">
        <v>13</v>
      </c>
      <c r="B49" s="13">
        <v>0</v>
      </c>
      <c r="C49" s="13">
        <v>33</v>
      </c>
      <c r="D49" s="13">
        <v>10</v>
      </c>
      <c r="E49" s="13">
        <v>8</v>
      </c>
      <c r="F49" s="13">
        <v>15</v>
      </c>
      <c r="G49" s="13">
        <v>29</v>
      </c>
      <c r="H49" s="13">
        <v>2</v>
      </c>
      <c r="I49" s="13">
        <v>35</v>
      </c>
      <c r="J49" s="14">
        <f t="shared" si="6"/>
        <v>132</v>
      </c>
      <c r="K49" s="15">
        <f t="shared" si="7"/>
        <v>4334</v>
      </c>
    </row>
    <row r="50" spans="1:11" ht="20.100000000000001" customHeight="1" x14ac:dyDescent="0.2">
      <c r="A50" s="11" t="s">
        <v>14</v>
      </c>
      <c r="B50" s="13">
        <v>0</v>
      </c>
      <c r="C50" s="13">
        <v>21</v>
      </c>
      <c r="D50" s="13">
        <v>16</v>
      </c>
      <c r="E50" s="13">
        <v>11</v>
      </c>
      <c r="F50" s="13">
        <v>12</v>
      </c>
      <c r="G50" s="13">
        <v>14</v>
      </c>
      <c r="H50" s="13">
        <v>1</v>
      </c>
      <c r="I50" s="13">
        <v>17</v>
      </c>
      <c r="J50" s="14">
        <f t="shared" si="6"/>
        <v>92</v>
      </c>
      <c r="K50" s="15">
        <f t="shared" si="7"/>
        <v>3384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19</v>
      </c>
      <c r="D51" s="13">
        <v>28</v>
      </c>
      <c r="E51" s="13">
        <v>9</v>
      </c>
      <c r="F51" s="13">
        <v>19</v>
      </c>
      <c r="G51" s="13">
        <v>9</v>
      </c>
      <c r="H51" s="13"/>
      <c r="I51" s="13">
        <v>29</v>
      </c>
      <c r="J51" s="14">
        <f t="shared" si="6"/>
        <v>113</v>
      </c>
      <c r="K51" s="15">
        <f t="shared" si="7"/>
        <v>3789</v>
      </c>
    </row>
    <row r="52" spans="1:11" ht="20.100000000000001" customHeight="1" thickBot="1" x14ac:dyDescent="0.25">
      <c r="A52" s="12" t="s">
        <v>16</v>
      </c>
      <c r="B52" s="16">
        <f t="shared" ref="B52:K52" si="8">SUM(B40:B51)</f>
        <v>0</v>
      </c>
      <c r="C52" s="16">
        <f t="shared" si="8"/>
        <v>232</v>
      </c>
      <c r="D52" s="16">
        <f t="shared" si="8"/>
        <v>238</v>
      </c>
      <c r="E52" s="16">
        <f t="shared" si="8"/>
        <v>159</v>
      </c>
      <c r="F52" s="16">
        <f t="shared" si="8"/>
        <v>242</v>
      </c>
      <c r="G52" s="16">
        <f t="shared" si="8"/>
        <v>199</v>
      </c>
      <c r="H52" s="16">
        <f>SUM(H40:H51)</f>
        <v>16</v>
      </c>
      <c r="I52" s="16">
        <f>SUM(I40:I51)</f>
        <v>323</v>
      </c>
      <c r="J52" s="16">
        <f t="shared" si="8"/>
        <v>1409</v>
      </c>
      <c r="K52" s="17">
        <f t="shared" si="8"/>
        <v>42845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71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21</v>
      </c>
      <c r="B56" s="4"/>
      <c r="C56" s="4"/>
      <c r="D56" s="4"/>
      <c r="E56" s="5" t="s">
        <v>27</v>
      </c>
      <c r="F56" s="4"/>
      <c r="G56" s="4"/>
      <c r="H56" s="4"/>
      <c r="I56" s="4"/>
      <c r="J56" s="36"/>
      <c r="K56" s="6" t="str">
        <f>K38</f>
        <v>Exercice : 2024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1000</v>
      </c>
      <c r="C58" s="13">
        <v>113890</v>
      </c>
      <c r="D58" s="13">
        <v>153062</v>
      </c>
      <c r="E58" s="13">
        <v>106233</v>
      </c>
      <c r="F58" s="13">
        <v>328</v>
      </c>
      <c r="G58" s="13">
        <v>306</v>
      </c>
      <c r="H58" s="13">
        <v>6</v>
      </c>
      <c r="I58" s="13">
        <v>1151</v>
      </c>
      <c r="J58" s="29">
        <f>SUM(B58:I58)</f>
        <v>375976</v>
      </c>
      <c r="K58" s="30">
        <f>B58*500+C58*100+D58*50+E58*25+F58*10+G58*5+H58*2+I58*1</f>
        <v>22203898</v>
      </c>
    </row>
    <row r="59" spans="1:11" ht="20.100000000000001" customHeight="1" x14ac:dyDescent="0.2">
      <c r="A59" s="11" t="s">
        <v>5</v>
      </c>
      <c r="B59" s="13">
        <v>100</v>
      </c>
      <c r="C59" s="13">
        <v>73315</v>
      </c>
      <c r="D59" s="13">
        <v>90305</v>
      </c>
      <c r="E59" s="13">
        <v>60335</v>
      </c>
      <c r="F59" s="13">
        <v>2241</v>
      </c>
      <c r="G59" s="13">
        <v>2319</v>
      </c>
      <c r="H59" s="13">
        <v>2005</v>
      </c>
      <c r="I59" s="13">
        <v>2373</v>
      </c>
      <c r="J59" s="29">
        <f t="shared" ref="J59:J69" si="9">SUM(B59:I59)</f>
        <v>232993</v>
      </c>
      <c r="K59" s="30">
        <f t="shared" ref="K59:K69" si="10">B59*500+C59*100+D59*50+E59*25+F59*10+G59*5+H59*2+I59*1</f>
        <v>13445513</v>
      </c>
    </row>
    <row r="60" spans="1:11" ht="20.100000000000001" customHeight="1" x14ac:dyDescent="0.2">
      <c r="A60" s="11" t="s">
        <v>6</v>
      </c>
      <c r="B60" s="13">
        <v>125</v>
      </c>
      <c r="C60" s="13">
        <v>151794</v>
      </c>
      <c r="D60" s="13">
        <v>135180</v>
      </c>
      <c r="E60" s="13">
        <v>120100</v>
      </c>
      <c r="F60" s="13">
        <v>437</v>
      </c>
      <c r="G60" s="13">
        <v>135</v>
      </c>
      <c r="H60" s="13">
        <v>159</v>
      </c>
      <c r="I60" s="13">
        <v>264</v>
      </c>
      <c r="J60" s="29">
        <f t="shared" si="9"/>
        <v>408194</v>
      </c>
      <c r="K60" s="30">
        <f t="shared" si="10"/>
        <v>25009027</v>
      </c>
    </row>
    <row r="61" spans="1:11" ht="20.100000000000001" customHeight="1" x14ac:dyDescent="0.2">
      <c r="A61" s="11" t="s">
        <v>7</v>
      </c>
      <c r="B61" s="13">
        <v>0</v>
      </c>
      <c r="C61" s="13">
        <v>20057</v>
      </c>
      <c r="D61" s="13">
        <v>18856</v>
      </c>
      <c r="E61" s="13">
        <v>107</v>
      </c>
      <c r="F61" s="13">
        <v>331</v>
      </c>
      <c r="G61" s="13">
        <v>301</v>
      </c>
      <c r="H61" s="13">
        <v>49</v>
      </c>
      <c r="I61" s="13">
        <v>272</v>
      </c>
      <c r="J61" s="29">
        <f t="shared" si="9"/>
        <v>39973</v>
      </c>
      <c r="K61" s="30">
        <f t="shared" si="10"/>
        <v>2956360</v>
      </c>
    </row>
    <row r="62" spans="1:11" ht="20.100000000000001" customHeight="1" x14ac:dyDescent="0.2">
      <c r="A62" s="11" t="s">
        <v>8</v>
      </c>
      <c r="B62" s="13">
        <v>0</v>
      </c>
      <c r="C62" s="13">
        <v>60275</v>
      </c>
      <c r="D62" s="13">
        <v>48284</v>
      </c>
      <c r="E62" s="13">
        <v>4372</v>
      </c>
      <c r="F62" s="13">
        <v>626</v>
      </c>
      <c r="G62" s="13">
        <v>229</v>
      </c>
      <c r="H62" s="13">
        <v>27</v>
      </c>
      <c r="I62" s="13">
        <v>663</v>
      </c>
      <c r="J62" s="29">
        <f t="shared" si="9"/>
        <v>114476</v>
      </c>
      <c r="K62" s="30">
        <f t="shared" si="10"/>
        <v>8559122</v>
      </c>
    </row>
    <row r="63" spans="1:11" ht="20.100000000000001" customHeight="1" x14ac:dyDescent="0.2">
      <c r="A63" s="11" t="s">
        <v>9</v>
      </c>
      <c r="B63" s="13">
        <v>200</v>
      </c>
      <c r="C63" s="13">
        <v>15276</v>
      </c>
      <c r="D63" s="13">
        <v>15236</v>
      </c>
      <c r="E63" s="13">
        <v>5267</v>
      </c>
      <c r="F63" s="13">
        <v>104</v>
      </c>
      <c r="G63" s="13">
        <v>842</v>
      </c>
      <c r="H63" s="13">
        <v>4</v>
      </c>
      <c r="I63" s="13">
        <v>259</v>
      </c>
      <c r="J63" s="29">
        <f t="shared" si="9"/>
        <v>37188</v>
      </c>
      <c r="K63" s="30">
        <f t="shared" si="10"/>
        <v>2526592</v>
      </c>
    </row>
    <row r="64" spans="1:11" ht="20.100000000000001" customHeight="1" x14ac:dyDescent="0.2">
      <c r="A64" s="11" t="s">
        <v>10</v>
      </c>
      <c r="B64" s="13">
        <v>100</v>
      </c>
      <c r="C64" s="13">
        <v>99075</v>
      </c>
      <c r="D64" s="13">
        <v>115977</v>
      </c>
      <c r="E64" s="13">
        <v>1070</v>
      </c>
      <c r="F64" s="13">
        <v>183</v>
      </c>
      <c r="G64" s="13">
        <v>355</v>
      </c>
      <c r="H64" s="13">
        <v>13</v>
      </c>
      <c r="I64" s="13">
        <v>395</v>
      </c>
      <c r="J64" s="29">
        <f t="shared" si="9"/>
        <v>217168</v>
      </c>
      <c r="K64" s="30">
        <f t="shared" si="10"/>
        <v>15787126</v>
      </c>
    </row>
    <row r="65" spans="1:11" ht="20.100000000000001" customHeight="1" x14ac:dyDescent="0.2">
      <c r="A65" s="11" t="s">
        <v>11</v>
      </c>
      <c r="B65" s="13">
        <v>0</v>
      </c>
      <c r="C65" s="13">
        <v>159680</v>
      </c>
      <c r="D65" s="13">
        <v>193797</v>
      </c>
      <c r="E65" s="13">
        <v>4378</v>
      </c>
      <c r="F65" s="13">
        <v>286</v>
      </c>
      <c r="G65" s="13">
        <v>207</v>
      </c>
      <c r="H65" s="13">
        <v>163</v>
      </c>
      <c r="I65" s="13">
        <v>261</v>
      </c>
      <c r="J65" s="29">
        <f t="shared" si="9"/>
        <v>358772</v>
      </c>
      <c r="K65" s="30">
        <f t="shared" si="10"/>
        <v>25771782</v>
      </c>
    </row>
    <row r="66" spans="1:11" ht="20.100000000000001" customHeight="1" x14ac:dyDescent="0.2">
      <c r="A66" s="11" t="s">
        <v>12</v>
      </c>
      <c r="B66" s="13">
        <v>0</v>
      </c>
      <c r="C66" s="13">
        <v>339867</v>
      </c>
      <c r="D66" s="13">
        <v>405151</v>
      </c>
      <c r="E66" s="13">
        <v>101163</v>
      </c>
      <c r="F66" s="13">
        <v>151</v>
      </c>
      <c r="G66" s="13">
        <v>148</v>
      </c>
      <c r="H66" s="13">
        <v>53</v>
      </c>
      <c r="I66" s="13">
        <v>684</v>
      </c>
      <c r="J66" s="29">
        <f t="shared" si="9"/>
        <v>847217</v>
      </c>
      <c r="K66" s="30">
        <f t="shared" si="10"/>
        <v>56776365</v>
      </c>
    </row>
    <row r="67" spans="1:11" ht="20.100000000000001" customHeight="1" x14ac:dyDescent="0.2">
      <c r="A67" s="11" t="s">
        <v>13</v>
      </c>
      <c r="B67" s="13">
        <v>100</v>
      </c>
      <c r="C67" s="13">
        <v>1095139</v>
      </c>
      <c r="D67" s="13">
        <v>721709</v>
      </c>
      <c r="E67" s="13">
        <v>70193</v>
      </c>
      <c r="F67" s="13">
        <v>145</v>
      </c>
      <c r="G67" s="13">
        <v>630</v>
      </c>
      <c r="H67" s="13">
        <v>114</v>
      </c>
      <c r="I67" s="13">
        <v>278</v>
      </c>
      <c r="J67" s="29">
        <f t="shared" si="9"/>
        <v>1888308</v>
      </c>
      <c r="K67" s="30">
        <f t="shared" si="10"/>
        <v>147409281</v>
      </c>
    </row>
    <row r="68" spans="1:11" ht="20.100000000000001" customHeight="1" x14ac:dyDescent="0.2">
      <c r="A68" s="11" t="s">
        <v>14</v>
      </c>
      <c r="B68" s="13">
        <v>100</v>
      </c>
      <c r="C68" s="13">
        <v>366267</v>
      </c>
      <c r="D68" s="13">
        <v>213652</v>
      </c>
      <c r="E68" s="13">
        <v>58123</v>
      </c>
      <c r="F68" s="13">
        <v>195</v>
      </c>
      <c r="G68" s="13">
        <v>254</v>
      </c>
      <c r="H68" s="13">
        <v>97</v>
      </c>
      <c r="I68" s="13">
        <v>230</v>
      </c>
      <c r="J68" s="29">
        <f t="shared" si="9"/>
        <v>638918</v>
      </c>
      <c r="K68" s="30">
        <f t="shared" si="10"/>
        <v>48816019</v>
      </c>
    </row>
    <row r="69" spans="1:11" ht="20.100000000000001" customHeight="1" thickBot="1" x14ac:dyDescent="0.25">
      <c r="A69" s="11" t="s">
        <v>15</v>
      </c>
      <c r="B69" s="13">
        <v>0</v>
      </c>
      <c r="C69" s="13">
        <v>131903</v>
      </c>
      <c r="D69" s="13">
        <v>71381</v>
      </c>
      <c r="E69" s="13">
        <v>44619</v>
      </c>
      <c r="F69" s="13">
        <v>217</v>
      </c>
      <c r="G69" s="13">
        <v>435</v>
      </c>
      <c r="H69" s="13">
        <v>129</v>
      </c>
      <c r="I69" s="13">
        <v>750</v>
      </c>
      <c r="J69" s="29">
        <f t="shared" si="9"/>
        <v>249434</v>
      </c>
      <c r="K69" s="30">
        <f t="shared" si="10"/>
        <v>17880178</v>
      </c>
    </row>
    <row r="70" spans="1:11" ht="20.100000000000001" customHeight="1" thickBot="1" x14ac:dyDescent="0.25">
      <c r="A70" s="12" t="s">
        <v>16</v>
      </c>
      <c r="B70" s="25">
        <f t="shared" ref="B70:K70" si="11">SUM(B58:B69)</f>
        <v>1725</v>
      </c>
      <c r="C70" s="25">
        <f t="shared" si="11"/>
        <v>2626538</v>
      </c>
      <c r="D70" s="25">
        <f t="shared" si="11"/>
        <v>2182590</v>
      </c>
      <c r="E70" s="25">
        <f t="shared" si="11"/>
        <v>575960</v>
      </c>
      <c r="F70" s="25">
        <f t="shared" si="11"/>
        <v>5244</v>
      </c>
      <c r="G70" s="25">
        <f t="shared" si="11"/>
        <v>6161</v>
      </c>
      <c r="H70" s="25">
        <f>SUM(H58:H69)</f>
        <v>2819</v>
      </c>
      <c r="I70" s="25">
        <f>SUM(I58:I69)</f>
        <v>7580</v>
      </c>
      <c r="J70" s="25">
        <f t="shared" si="11"/>
        <v>5408617</v>
      </c>
      <c r="K70" s="26">
        <f t="shared" si="11"/>
        <v>387141263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0" orientation="landscape" r:id="rId1"/>
  <headerFooter alignWithMargins="0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view="pageBreakPreview" topLeftCell="A46" zoomScaleSheetLayoutView="100" workbookViewId="0">
      <selection activeCell="D55" sqref="D55"/>
    </sheetView>
  </sheetViews>
  <sheetFormatPr baseColWidth="10" defaultRowHeight="20.100000000000001" customHeight="1" x14ac:dyDescent="0.2"/>
  <cols>
    <col min="1" max="1" width="14.5703125" style="2" customWidth="1"/>
    <col min="2" max="5" width="20.5703125" style="2" bestFit="1" customWidth="1"/>
    <col min="6" max="6" width="22.140625" style="2" bestFit="1" customWidth="1"/>
    <col min="7" max="7" width="22" style="2" customWidth="1"/>
    <col min="8" max="8" width="29.28515625" style="2" bestFit="1" customWidth="1"/>
    <col min="9" max="9" width="18.7109375" style="2" bestFit="1" customWidth="1"/>
    <col min="10" max="10" width="19.140625" style="2" customWidth="1"/>
    <col min="11" max="11" width="21.28515625" style="2" bestFit="1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70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23</v>
      </c>
      <c r="B3" s="4"/>
      <c r="C3" s="4"/>
      <c r="D3" s="4"/>
      <c r="E3" s="5" t="s">
        <v>0</v>
      </c>
      <c r="F3" s="4"/>
      <c r="G3" s="3"/>
      <c r="H3" s="18" t="s">
        <v>30</v>
      </c>
      <c r="I3" s="3"/>
      <c r="J3" s="6"/>
    </row>
    <row r="4" spans="1:10" ht="24.95" customHeight="1" thickTop="1" thickBot="1" x14ac:dyDescent="0.25">
      <c r="A4" s="19" t="s">
        <v>1</v>
      </c>
      <c r="B4" s="20">
        <v>10000</v>
      </c>
      <c r="C4" s="20">
        <v>5000</v>
      </c>
      <c r="D4" s="20">
        <v>2000</v>
      </c>
      <c r="E4" s="20">
        <v>1000</v>
      </c>
      <c r="F4" s="21">
        <v>500</v>
      </c>
      <c r="G4" s="21" t="s">
        <v>2</v>
      </c>
      <c r="H4" s="22" t="s">
        <v>3</v>
      </c>
    </row>
    <row r="5" spans="1:10" ht="24.95" customHeight="1" x14ac:dyDescent="0.2">
      <c r="A5" s="11" t="s">
        <v>4</v>
      </c>
      <c r="B5" s="13">
        <v>7726000</v>
      </c>
      <c r="C5" s="13">
        <v>3408000</v>
      </c>
      <c r="D5" s="13">
        <v>817000</v>
      </c>
      <c r="E5" s="13">
        <v>563000</v>
      </c>
      <c r="F5" s="13">
        <v>710000</v>
      </c>
      <c r="G5" s="28">
        <f>SUM(B5:F5)</f>
        <v>13224000</v>
      </c>
      <c r="H5" s="27">
        <f>+B5*10000+C5*5000+D5*2000+E5*1000+F5*500</f>
        <v>96852000000</v>
      </c>
    </row>
    <row r="6" spans="1:10" ht="24.95" customHeight="1" x14ac:dyDescent="0.2">
      <c r="A6" s="11" t="s">
        <v>5</v>
      </c>
      <c r="B6" s="13">
        <v>6065000</v>
      </c>
      <c r="C6" s="13">
        <v>3271000</v>
      </c>
      <c r="D6" s="13">
        <v>865000</v>
      </c>
      <c r="E6" s="13">
        <v>470000</v>
      </c>
      <c r="F6" s="13">
        <v>574000</v>
      </c>
      <c r="G6" s="28">
        <f t="shared" ref="G6:G16" si="0">SUM(B6:F6)</f>
        <v>11245000</v>
      </c>
      <c r="H6" s="27">
        <f t="shared" ref="H6:H16" si="1">+B6*10000+C6*5000+D6*2000+E6*1000+F6*500</f>
        <v>79492000000</v>
      </c>
    </row>
    <row r="7" spans="1:10" ht="24.95" customHeight="1" x14ac:dyDescent="0.2">
      <c r="A7" s="11" t="s">
        <v>6</v>
      </c>
      <c r="B7" s="13">
        <v>5734000</v>
      </c>
      <c r="C7" s="13">
        <v>3273000</v>
      </c>
      <c r="D7" s="13">
        <v>441000</v>
      </c>
      <c r="E7" s="13">
        <v>380000</v>
      </c>
      <c r="F7" s="13">
        <v>320000</v>
      </c>
      <c r="G7" s="28">
        <f t="shared" si="0"/>
        <v>10148000</v>
      </c>
      <c r="H7" s="27">
        <f t="shared" si="1"/>
        <v>75127000000</v>
      </c>
    </row>
    <row r="8" spans="1:10" ht="24.95" customHeight="1" x14ac:dyDescent="0.2">
      <c r="A8" s="11" t="s">
        <v>7</v>
      </c>
      <c r="B8" s="13">
        <v>6804000</v>
      </c>
      <c r="C8" s="13">
        <v>3666000</v>
      </c>
      <c r="D8" s="13">
        <v>356000</v>
      </c>
      <c r="E8" s="13">
        <v>357000</v>
      </c>
      <c r="F8" s="13">
        <v>286000</v>
      </c>
      <c r="G8" s="28">
        <f t="shared" si="0"/>
        <v>11469000</v>
      </c>
      <c r="H8" s="27">
        <f t="shared" si="1"/>
        <v>87582000000</v>
      </c>
    </row>
    <row r="9" spans="1:10" ht="24.95" customHeight="1" x14ac:dyDescent="0.2">
      <c r="A9" s="11" t="s">
        <v>19</v>
      </c>
      <c r="B9" s="13">
        <v>5795000</v>
      </c>
      <c r="C9" s="13">
        <v>3742000</v>
      </c>
      <c r="D9" s="13">
        <v>538000</v>
      </c>
      <c r="E9" s="13">
        <v>286000</v>
      </c>
      <c r="F9" s="13">
        <v>349002</v>
      </c>
      <c r="G9" s="28">
        <f t="shared" si="0"/>
        <v>10710002</v>
      </c>
      <c r="H9" s="27">
        <f t="shared" si="1"/>
        <v>78196501000</v>
      </c>
    </row>
    <row r="10" spans="1:10" ht="24.95" customHeight="1" x14ac:dyDescent="0.2">
      <c r="A10" s="11" t="s">
        <v>9</v>
      </c>
      <c r="B10" s="13">
        <v>5719000</v>
      </c>
      <c r="C10" s="13">
        <v>4919000</v>
      </c>
      <c r="D10" s="13">
        <v>533000</v>
      </c>
      <c r="E10" s="13">
        <v>427000</v>
      </c>
      <c r="F10" s="13">
        <v>287000</v>
      </c>
      <c r="G10" s="28">
        <f t="shared" si="0"/>
        <v>11885000</v>
      </c>
      <c r="H10" s="27">
        <f t="shared" si="1"/>
        <v>83421500000</v>
      </c>
    </row>
    <row r="11" spans="1:10" ht="24.95" customHeight="1" x14ac:dyDescent="0.2">
      <c r="A11" s="11" t="s">
        <v>10</v>
      </c>
      <c r="B11" s="13">
        <v>6417000</v>
      </c>
      <c r="C11" s="13">
        <v>6046000</v>
      </c>
      <c r="D11" s="13">
        <v>267000</v>
      </c>
      <c r="E11" s="13">
        <v>296000</v>
      </c>
      <c r="F11" s="13">
        <v>121000</v>
      </c>
      <c r="G11" s="28">
        <f t="shared" si="0"/>
        <v>13147000</v>
      </c>
      <c r="H11" s="27">
        <f t="shared" si="1"/>
        <v>95290500000</v>
      </c>
    </row>
    <row r="12" spans="1:10" ht="24.95" customHeight="1" x14ac:dyDescent="0.2">
      <c r="A12" s="11" t="s">
        <v>11</v>
      </c>
      <c r="B12" s="13">
        <v>5917000</v>
      </c>
      <c r="C12" s="13">
        <v>5618000</v>
      </c>
      <c r="D12" s="13">
        <v>229000</v>
      </c>
      <c r="E12" s="13">
        <v>237000</v>
      </c>
      <c r="F12" s="13">
        <v>249000</v>
      </c>
      <c r="G12" s="28">
        <f t="shared" si="0"/>
        <v>12250000</v>
      </c>
      <c r="H12" s="27">
        <f t="shared" si="1"/>
        <v>88079500000</v>
      </c>
    </row>
    <row r="13" spans="1:10" ht="24.95" customHeight="1" x14ac:dyDescent="0.2">
      <c r="A13" s="11" t="s">
        <v>12</v>
      </c>
      <c r="B13" s="13">
        <v>5824000</v>
      </c>
      <c r="C13" s="13">
        <v>5157000</v>
      </c>
      <c r="D13" s="13">
        <v>794000</v>
      </c>
      <c r="E13" s="13">
        <v>494000</v>
      </c>
      <c r="F13" s="13">
        <v>348000</v>
      </c>
      <c r="G13" s="28">
        <f t="shared" si="0"/>
        <v>12617000</v>
      </c>
      <c r="H13" s="27">
        <f t="shared" si="1"/>
        <v>86281000000</v>
      </c>
    </row>
    <row r="14" spans="1:10" ht="24.95" customHeight="1" x14ac:dyDescent="0.2">
      <c r="A14" s="11" t="s">
        <v>13</v>
      </c>
      <c r="B14" s="13">
        <v>6127000</v>
      </c>
      <c r="C14" s="13">
        <v>5100000</v>
      </c>
      <c r="D14" s="13">
        <v>837000</v>
      </c>
      <c r="E14" s="13">
        <v>858000</v>
      </c>
      <c r="F14" s="13">
        <v>484000</v>
      </c>
      <c r="G14" s="28">
        <f t="shared" si="0"/>
        <v>13406000</v>
      </c>
      <c r="H14" s="27">
        <f t="shared" si="1"/>
        <v>89544000000</v>
      </c>
    </row>
    <row r="15" spans="1:10" ht="24.95" customHeight="1" x14ac:dyDescent="0.2">
      <c r="A15" s="11" t="s">
        <v>14</v>
      </c>
      <c r="B15" s="13">
        <v>5511000</v>
      </c>
      <c r="C15" s="13">
        <v>4901000</v>
      </c>
      <c r="D15" s="13">
        <v>1004000</v>
      </c>
      <c r="E15" s="13">
        <v>981000</v>
      </c>
      <c r="F15" s="13">
        <v>855000</v>
      </c>
      <c r="G15" s="28">
        <f t="shared" si="0"/>
        <v>13252000</v>
      </c>
      <c r="H15" s="27">
        <f t="shared" si="1"/>
        <v>83031500000</v>
      </c>
    </row>
    <row r="16" spans="1:10" ht="24.95" customHeight="1" thickBot="1" x14ac:dyDescent="0.25">
      <c r="A16" s="11" t="s">
        <v>15</v>
      </c>
      <c r="B16" s="13">
        <v>6549000</v>
      </c>
      <c r="C16" s="13">
        <v>5053000</v>
      </c>
      <c r="D16" s="13">
        <v>745000</v>
      </c>
      <c r="E16" s="13">
        <v>919000</v>
      </c>
      <c r="F16" s="13">
        <v>525000</v>
      </c>
      <c r="G16" s="28">
        <f t="shared" si="0"/>
        <v>13791000</v>
      </c>
      <c r="H16" s="27">
        <f t="shared" si="1"/>
        <v>93426500000</v>
      </c>
    </row>
    <row r="17" spans="1:10" ht="24.95" customHeight="1" thickBot="1" x14ac:dyDescent="0.25">
      <c r="A17" s="12" t="s">
        <v>16</v>
      </c>
      <c r="B17" s="25">
        <f>SUM(B5:B16)</f>
        <v>74188000</v>
      </c>
      <c r="C17" s="25">
        <f t="shared" ref="C17:H17" si="2">SUM(C5:C16)</f>
        <v>54154000</v>
      </c>
      <c r="D17" s="25">
        <f t="shared" si="2"/>
        <v>7426000</v>
      </c>
      <c r="E17" s="25">
        <f t="shared" si="2"/>
        <v>6268000</v>
      </c>
      <c r="F17" s="25">
        <f t="shared" si="2"/>
        <v>5108002</v>
      </c>
      <c r="G17" s="25">
        <f t="shared" si="2"/>
        <v>147144002</v>
      </c>
      <c r="H17" s="25">
        <f t="shared" si="2"/>
        <v>1036324001000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71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23</v>
      </c>
      <c r="B20" s="4"/>
      <c r="C20" s="4"/>
      <c r="D20" s="4"/>
      <c r="E20" s="5" t="s">
        <v>0</v>
      </c>
      <c r="F20" s="4"/>
      <c r="G20" s="3"/>
      <c r="H20" s="18" t="s">
        <v>30</v>
      </c>
      <c r="I20" s="3"/>
      <c r="J20" s="6"/>
    </row>
    <row r="21" spans="1:10" ht="24.95" customHeight="1" thickTop="1" thickBot="1" x14ac:dyDescent="0.25">
      <c r="A21" s="19" t="s">
        <v>1</v>
      </c>
      <c r="B21" s="20">
        <v>10000</v>
      </c>
      <c r="C21" s="20">
        <v>5000</v>
      </c>
      <c r="D21" s="20">
        <v>2000</v>
      </c>
      <c r="E21" s="20">
        <v>1000</v>
      </c>
      <c r="F21" s="21">
        <v>500</v>
      </c>
      <c r="G21" s="21" t="s">
        <v>2</v>
      </c>
      <c r="H21" s="22" t="s">
        <v>3</v>
      </c>
    </row>
    <row r="22" spans="1:10" ht="24.95" customHeight="1" x14ac:dyDescent="0.2">
      <c r="A22" s="11" t="s">
        <v>4</v>
      </c>
      <c r="B22" s="13">
        <v>5695517</v>
      </c>
      <c r="C22" s="13">
        <v>3049819</v>
      </c>
      <c r="D22" s="13">
        <v>541769</v>
      </c>
      <c r="E22" s="13">
        <v>329080</v>
      </c>
      <c r="F22" s="13">
        <v>197044</v>
      </c>
      <c r="G22" s="23">
        <f>SUM(B22:F22)</f>
        <v>9813229</v>
      </c>
      <c r="H22" s="24">
        <f>+B22*10000+C22*5000+D22*2000+E22*1000+F22*500</f>
        <v>73715405000</v>
      </c>
    </row>
    <row r="23" spans="1:10" ht="24.95" customHeight="1" x14ac:dyDescent="0.2">
      <c r="A23" s="11" t="s">
        <v>5</v>
      </c>
      <c r="B23" s="13">
        <v>8256650</v>
      </c>
      <c r="C23" s="13">
        <v>6472022</v>
      </c>
      <c r="D23" s="13">
        <v>569365</v>
      </c>
      <c r="E23" s="13">
        <v>629111</v>
      </c>
      <c r="F23" s="13">
        <v>523140</v>
      </c>
      <c r="G23" s="23">
        <f t="shared" ref="G23:G33" si="3">SUM(B23:F23)</f>
        <v>16450288</v>
      </c>
      <c r="H23" s="24">
        <f t="shared" ref="H23:H33" si="4">+B23*10000+C23*5000+D23*2000+E23*1000+F23*500</f>
        <v>116956021000</v>
      </c>
    </row>
    <row r="24" spans="1:10" ht="24.95" customHeight="1" x14ac:dyDescent="0.2">
      <c r="A24" s="11" t="s">
        <v>6</v>
      </c>
      <c r="B24" s="13">
        <v>7048417</v>
      </c>
      <c r="C24" s="13">
        <v>3970075</v>
      </c>
      <c r="D24" s="13">
        <v>240315</v>
      </c>
      <c r="E24" s="13">
        <v>215383</v>
      </c>
      <c r="F24" s="13">
        <v>166647</v>
      </c>
      <c r="G24" s="23">
        <f t="shared" si="3"/>
        <v>11640837</v>
      </c>
      <c r="H24" s="24">
        <f t="shared" si="4"/>
        <v>91113881500</v>
      </c>
    </row>
    <row r="25" spans="1:10" ht="24.95" customHeight="1" x14ac:dyDescent="0.2">
      <c r="A25" s="11" t="s">
        <v>7</v>
      </c>
      <c r="B25" s="13">
        <v>7451756</v>
      </c>
      <c r="C25" s="13">
        <v>4028687</v>
      </c>
      <c r="D25" s="13">
        <v>511678</v>
      </c>
      <c r="E25" s="13">
        <v>369118</v>
      </c>
      <c r="F25" s="13">
        <v>297732</v>
      </c>
      <c r="G25" s="23">
        <f t="shared" si="3"/>
        <v>12658971</v>
      </c>
      <c r="H25" s="24">
        <f t="shared" si="4"/>
        <v>96202335000</v>
      </c>
    </row>
    <row r="26" spans="1:10" ht="24.95" customHeight="1" x14ac:dyDescent="0.2">
      <c r="A26" s="11" t="s">
        <v>19</v>
      </c>
      <c r="B26" s="13">
        <v>5865864</v>
      </c>
      <c r="C26" s="13">
        <v>7962721</v>
      </c>
      <c r="D26" s="13">
        <v>282214</v>
      </c>
      <c r="E26" s="13">
        <v>316712</v>
      </c>
      <c r="F26" s="13">
        <v>248358</v>
      </c>
      <c r="G26" s="23">
        <f t="shared" si="3"/>
        <v>14675869</v>
      </c>
      <c r="H26" s="24">
        <f t="shared" si="4"/>
        <v>99477564000</v>
      </c>
    </row>
    <row r="27" spans="1:10" ht="24.95" customHeight="1" x14ac:dyDescent="0.2">
      <c r="A27" s="11" t="s">
        <v>9</v>
      </c>
      <c r="B27" s="13">
        <v>6555899</v>
      </c>
      <c r="C27" s="13">
        <v>5510746</v>
      </c>
      <c r="D27" s="13">
        <v>190830</v>
      </c>
      <c r="E27" s="13">
        <v>244006</v>
      </c>
      <c r="F27" s="13">
        <v>147982</v>
      </c>
      <c r="G27" s="23">
        <f t="shared" si="3"/>
        <v>12649463</v>
      </c>
      <c r="H27" s="24">
        <f t="shared" si="4"/>
        <v>93812377000</v>
      </c>
    </row>
    <row r="28" spans="1:10" ht="24.95" customHeight="1" x14ac:dyDescent="0.2">
      <c r="A28" s="11" t="s">
        <v>10</v>
      </c>
      <c r="B28" s="13">
        <v>7556983</v>
      </c>
      <c r="C28" s="13">
        <v>9704170</v>
      </c>
      <c r="D28" s="13">
        <v>795466</v>
      </c>
      <c r="E28" s="13">
        <v>756057</v>
      </c>
      <c r="F28" s="13">
        <v>339348</v>
      </c>
      <c r="G28" s="23">
        <v>9921890</v>
      </c>
      <c r="H28" s="24">
        <f t="shared" si="4"/>
        <v>126607343000</v>
      </c>
    </row>
    <row r="29" spans="1:10" ht="24.95" customHeight="1" x14ac:dyDescent="0.2">
      <c r="A29" s="11" t="s">
        <v>11</v>
      </c>
      <c r="B29" s="13">
        <v>8144574</v>
      </c>
      <c r="C29" s="13">
        <v>6258870</v>
      </c>
      <c r="D29" s="13">
        <v>1372628</v>
      </c>
      <c r="E29" s="13">
        <v>2141550</v>
      </c>
      <c r="F29" s="13">
        <v>1816571</v>
      </c>
      <c r="G29" s="23">
        <f t="shared" si="3"/>
        <v>19734193</v>
      </c>
      <c r="H29" s="24">
        <f t="shared" si="4"/>
        <v>118535181500</v>
      </c>
    </row>
    <row r="30" spans="1:10" ht="24.95" customHeight="1" x14ac:dyDescent="0.2">
      <c r="A30" s="11" t="s">
        <v>12</v>
      </c>
      <c r="B30" s="13">
        <v>5850382</v>
      </c>
      <c r="C30" s="13">
        <v>4036076</v>
      </c>
      <c r="D30" s="13">
        <v>1903214</v>
      </c>
      <c r="E30" s="13">
        <v>1302328</v>
      </c>
      <c r="F30" s="13">
        <v>388825</v>
      </c>
      <c r="G30" s="23">
        <f t="shared" si="3"/>
        <v>13480825</v>
      </c>
      <c r="H30" s="24">
        <f t="shared" si="4"/>
        <v>83987368500</v>
      </c>
    </row>
    <row r="31" spans="1:10" ht="24.95" customHeight="1" x14ac:dyDescent="0.2">
      <c r="A31" s="11" t="s">
        <v>13</v>
      </c>
      <c r="B31" s="13">
        <v>7334891</v>
      </c>
      <c r="C31" s="13">
        <v>5506670</v>
      </c>
      <c r="D31" s="13">
        <v>692083</v>
      </c>
      <c r="E31" s="13">
        <v>446668</v>
      </c>
      <c r="F31" s="13">
        <v>581899</v>
      </c>
      <c r="G31" s="23">
        <f t="shared" si="3"/>
        <v>14562211</v>
      </c>
      <c r="H31" s="24">
        <f t="shared" si="4"/>
        <v>103004043500</v>
      </c>
    </row>
    <row r="32" spans="1:10" ht="24.95" customHeight="1" x14ac:dyDescent="0.2">
      <c r="A32" s="11" t="s">
        <v>14</v>
      </c>
      <c r="B32" s="13">
        <v>9021233</v>
      </c>
      <c r="C32" s="13">
        <v>4851014</v>
      </c>
      <c r="D32" s="13">
        <v>571064</v>
      </c>
      <c r="E32" s="13">
        <v>597796</v>
      </c>
      <c r="F32" s="13">
        <v>541809</v>
      </c>
      <c r="G32" s="23">
        <f t="shared" si="3"/>
        <v>15582916</v>
      </c>
      <c r="H32" s="24">
        <f t="shared" si="4"/>
        <v>116478228500</v>
      </c>
    </row>
    <row r="33" spans="1:11" ht="24.95" customHeight="1" thickBot="1" x14ac:dyDescent="0.25">
      <c r="A33" s="11" t="s">
        <v>15</v>
      </c>
      <c r="B33" s="13">
        <v>9247789</v>
      </c>
      <c r="C33" s="13">
        <v>4356047</v>
      </c>
      <c r="D33" s="13">
        <v>718430</v>
      </c>
      <c r="E33" s="13">
        <v>906305</v>
      </c>
      <c r="F33" s="13">
        <v>766495</v>
      </c>
      <c r="G33" s="23">
        <f t="shared" si="3"/>
        <v>15995066</v>
      </c>
      <c r="H33" s="24">
        <f t="shared" si="4"/>
        <v>116984537500</v>
      </c>
    </row>
    <row r="34" spans="1:11" ht="24.95" customHeight="1" thickBot="1" x14ac:dyDescent="0.25">
      <c r="A34" s="12" t="s">
        <v>16</v>
      </c>
      <c r="B34" s="25">
        <f t="shared" ref="B34:H34" si="5">SUM(B22:B33)</f>
        <v>88029955</v>
      </c>
      <c r="C34" s="25">
        <f t="shared" si="5"/>
        <v>65706917</v>
      </c>
      <c r="D34" s="25">
        <f t="shared" si="5"/>
        <v>8389056</v>
      </c>
      <c r="E34" s="25">
        <f t="shared" si="5"/>
        <v>8254114</v>
      </c>
      <c r="F34" s="25">
        <f t="shared" si="5"/>
        <v>6015850</v>
      </c>
      <c r="G34" s="25">
        <f t="shared" si="5"/>
        <v>167165758</v>
      </c>
      <c r="H34" s="25">
        <f t="shared" si="5"/>
        <v>1236874286000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7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23</v>
      </c>
      <c r="B38" s="4"/>
      <c r="C38" s="4"/>
      <c r="D38" s="4"/>
      <c r="E38" s="5" t="s">
        <v>27</v>
      </c>
      <c r="F38" s="4"/>
      <c r="G38" s="4"/>
      <c r="H38" s="4"/>
      <c r="I38" s="4"/>
      <c r="J38" s="3"/>
      <c r="K38" s="18" t="s">
        <v>30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30</v>
      </c>
      <c r="D40" s="13">
        <v>41</v>
      </c>
      <c r="E40" s="13">
        <v>2</v>
      </c>
      <c r="F40" s="13">
        <v>31</v>
      </c>
      <c r="G40" s="13">
        <v>16</v>
      </c>
      <c r="H40" s="13">
        <v>1</v>
      </c>
      <c r="I40" s="13">
        <v>52</v>
      </c>
      <c r="J40" s="14">
        <f>SUM(B40:I40)</f>
        <v>173</v>
      </c>
      <c r="K40" s="15">
        <f>B40*500+C40*100+D40*50+E40*25+F40*10+G40*5+H40*2+I40*1</f>
        <v>5544</v>
      </c>
    </row>
    <row r="41" spans="1:11" ht="20.100000000000001" customHeight="1" x14ac:dyDescent="0.2">
      <c r="A41" s="11" t="s">
        <v>5</v>
      </c>
      <c r="B41" s="13">
        <v>0</v>
      </c>
      <c r="C41" s="13">
        <v>35</v>
      </c>
      <c r="D41" s="13">
        <v>25</v>
      </c>
      <c r="E41" s="13">
        <v>18</v>
      </c>
      <c r="F41" s="13">
        <v>109</v>
      </c>
      <c r="G41" s="13">
        <v>14</v>
      </c>
      <c r="H41" s="13"/>
      <c r="I41" s="13">
        <v>22</v>
      </c>
      <c r="J41" s="14">
        <f t="shared" ref="J41:J51" si="6">SUM(B41:I41)</f>
        <v>223</v>
      </c>
      <c r="K41" s="15">
        <f t="shared" ref="K41:K51" si="7">B41*500+C41*100+D41*50+E41*25+F41*10+G41*5+H41*2+I41*1</f>
        <v>6382</v>
      </c>
    </row>
    <row r="42" spans="1:11" ht="20.100000000000001" customHeight="1" x14ac:dyDescent="0.2">
      <c r="A42" s="11" t="s">
        <v>6</v>
      </c>
      <c r="B42" s="13">
        <v>0</v>
      </c>
      <c r="C42" s="13">
        <v>21</v>
      </c>
      <c r="D42" s="13">
        <v>14</v>
      </c>
      <c r="E42" s="13"/>
      <c r="F42" s="13">
        <v>18</v>
      </c>
      <c r="G42" s="13">
        <v>6</v>
      </c>
      <c r="H42" s="13"/>
      <c r="I42" s="13">
        <v>13</v>
      </c>
      <c r="J42" s="14">
        <f t="shared" si="6"/>
        <v>72</v>
      </c>
      <c r="K42" s="15">
        <f t="shared" si="7"/>
        <v>3023</v>
      </c>
    </row>
    <row r="43" spans="1:11" ht="20.100000000000001" customHeight="1" x14ac:dyDescent="0.2">
      <c r="A43" s="11" t="s">
        <v>7</v>
      </c>
      <c r="B43" s="13">
        <v>0</v>
      </c>
      <c r="C43" s="13">
        <v>15</v>
      </c>
      <c r="D43" s="13">
        <v>25</v>
      </c>
      <c r="E43" s="13">
        <v>3</v>
      </c>
      <c r="F43" s="13">
        <v>11</v>
      </c>
      <c r="G43" s="13">
        <v>6</v>
      </c>
      <c r="H43" s="13"/>
      <c r="I43" s="13">
        <v>22</v>
      </c>
      <c r="J43" s="14">
        <f t="shared" si="6"/>
        <v>82</v>
      </c>
      <c r="K43" s="15">
        <f t="shared" si="7"/>
        <v>2987</v>
      </c>
    </row>
    <row r="44" spans="1:11" ht="20.100000000000001" customHeight="1" x14ac:dyDescent="0.2">
      <c r="A44" s="11" t="s">
        <v>8</v>
      </c>
      <c r="B44" s="13">
        <v>0</v>
      </c>
      <c r="C44" s="13">
        <v>470</v>
      </c>
      <c r="D44" s="13">
        <v>509</v>
      </c>
      <c r="E44" s="13">
        <v>3</v>
      </c>
      <c r="F44" s="13">
        <v>12</v>
      </c>
      <c r="G44" s="13">
        <v>3</v>
      </c>
      <c r="H44" s="13"/>
      <c r="I44" s="13">
        <v>12</v>
      </c>
      <c r="J44" s="14">
        <f t="shared" si="6"/>
        <v>1009</v>
      </c>
      <c r="K44" s="15">
        <f t="shared" si="7"/>
        <v>72672</v>
      </c>
    </row>
    <row r="45" spans="1:11" ht="20.100000000000001" customHeight="1" x14ac:dyDescent="0.2">
      <c r="A45" s="11" t="s">
        <v>9</v>
      </c>
      <c r="B45" s="13">
        <v>0</v>
      </c>
      <c r="C45" s="13">
        <v>33</v>
      </c>
      <c r="D45" s="13">
        <v>25</v>
      </c>
      <c r="E45" s="13">
        <v>3</v>
      </c>
      <c r="F45" s="13">
        <v>24</v>
      </c>
      <c r="G45" s="13">
        <v>4</v>
      </c>
      <c r="H45" s="13"/>
      <c r="I45" s="13">
        <v>23</v>
      </c>
      <c r="J45" s="14">
        <f t="shared" si="6"/>
        <v>112</v>
      </c>
      <c r="K45" s="15">
        <f t="shared" si="7"/>
        <v>4908</v>
      </c>
    </row>
    <row r="46" spans="1:11" ht="20.100000000000001" customHeight="1" x14ac:dyDescent="0.2">
      <c r="A46" s="11" t="s">
        <v>10</v>
      </c>
      <c r="B46" s="13">
        <v>0</v>
      </c>
      <c r="C46" s="13">
        <v>20</v>
      </c>
      <c r="D46" s="13">
        <v>12</v>
      </c>
      <c r="E46" s="13">
        <v>3</v>
      </c>
      <c r="F46" s="13">
        <v>7</v>
      </c>
      <c r="G46" s="13">
        <v>6</v>
      </c>
      <c r="H46" s="13"/>
      <c r="I46" s="13">
        <v>24</v>
      </c>
      <c r="J46" s="14">
        <f t="shared" si="6"/>
        <v>72</v>
      </c>
      <c r="K46" s="15">
        <f t="shared" si="7"/>
        <v>2799</v>
      </c>
    </row>
    <row r="47" spans="1:11" ht="20.100000000000001" customHeight="1" x14ac:dyDescent="0.2">
      <c r="A47" s="11" t="s">
        <v>11</v>
      </c>
      <c r="B47" s="13">
        <v>0</v>
      </c>
      <c r="C47" s="13">
        <v>21</v>
      </c>
      <c r="D47" s="13">
        <v>8</v>
      </c>
      <c r="E47" s="13"/>
      <c r="F47" s="13">
        <v>13</v>
      </c>
      <c r="G47" s="13">
        <v>12</v>
      </c>
      <c r="H47" s="13"/>
      <c r="I47" s="13">
        <v>21</v>
      </c>
      <c r="J47" s="14">
        <f t="shared" si="6"/>
        <v>75</v>
      </c>
      <c r="K47" s="15">
        <f t="shared" si="7"/>
        <v>2711</v>
      </c>
    </row>
    <row r="48" spans="1:11" ht="20.100000000000001" customHeight="1" x14ac:dyDescent="0.2">
      <c r="A48" s="11" t="s">
        <v>12</v>
      </c>
      <c r="B48" s="13">
        <v>0</v>
      </c>
      <c r="C48" s="13">
        <v>14</v>
      </c>
      <c r="D48" s="13">
        <v>34</v>
      </c>
      <c r="E48" s="13">
        <v>1</v>
      </c>
      <c r="F48" s="13">
        <v>28</v>
      </c>
      <c r="G48" s="13">
        <v>10</v>
      </c>
      <c r="H48" s="13">
        <v>1</v>
      </c>
      <c r="I48" s="13">
        <v>27</v>
      </c>
      <c r="J48" s="14">
        <f t="shared" si="6"/>
        <v>115</v>
      </c>
      <c r="K48" s="15">
        <f t="shared" si="7"/>
        <v>3484</v>
      </c>
    </row>
    <row r="49" spans="1:11" ht="20.100000000000001" customHeight="1" x14ac:dyDescent="0.2">
      <c r="A49" s="11" t="s">
        <v>13</v>
      </c>
      <c r="B49" s="13">
        <v>0</v>
      </c>
      <c r="C49" s="13">
        <v>14</v>
      </c>
      <c r="D49" s="13">
        <v>20</v>
      </c>
      <c r="E49" s="13"/>
      <c r="F49" s="13">
        <v>24</v>
      </c>
      <c r="G49" s="13">
        <v>4</v>
      </c>
      <c r="H49" s="13"/>
      <c r="I49" s="13">
        <v>35</v>
      </c>
      <c r="J49" s="14">
        <f t="shared" si="6"/>
        <v>97</v>
      </c>
      <c r="K49" s="15">
        <f t="shared" si="7"/>
        <v>2695</v>
      </c>
    </row>
    <row r="50" spans="1:11" ht="20.100000000000001" customHeight="1" x14ac:dyDescent="0.2">
      <c r="A50" s="11" t="s">
        <v>14</v>
      </c>
      <c r="B50" s="13">
        <v>0</v>
      </c>
      <c r="C50" s="13">
        <v>8</v>
      </c>
      <c r="D50" s="13">
        <v>12</v>
      </c>
      <c r="E50" s="13">
        <v>2</v>
      </c>
      <c r="F50" s="13">
        <v>10</v>
      </c>
      <c r="G50" s="13">
        <v>6</v>
      </c>
      <c r="H50" s="13">
        <v>1</v>
      </c>
      <c r="I50" s="13">
        <v>21</v>
      </c>
      <c r="J50" s="14">
        <f t="shared" si="6"/>
        <v>60</v>
      </c>
      <c r="K50" s="15">
        <f t="shared" si="7"/>
        <v>1603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7</v>
      </c>
      <c r="D51" s="13">
        <v>10</v>
      </c>
      <c r="E51" s="13">
        <v>1</v>
      </c>
      <c r="F51" s="13">
        <v>12</v>
      </c>
      <c r="G51" s="13">
        <v>3</v>
      </c>
      <c r="H51" s="13"/>
      <c r="I51" s="13">
        <v>14</v>
      </c>
      <c r="J51" s="14">
        <f t="shared" si="6"/>
        <v>47</v>
      </c>
      <c r="K51" s="15">
        <f t="shared" si="7"/>
        <v>1374</v>
      </c>
    </row>
    <row r="52" spans="1:11" ht="20.100000000000001" customHeight="1" thickBot="1" x14ac:dyDescent="0.25">
      <c r="A52" s="12" t="s">
        <v>16</v>
      </c>
      <c r="B52" s="16">
        <f t="shared" ref="B52:K52" si="8">SUM(B40:B51)</f>
        <v>0</v>
      </c>
      <c r="C52" s="16">
        <f t="shared" si="8"/>
        <v>688</v>
      </c>
      <c r="D52" s="16">
        <f t="shared" si="8"/>
        <v>735</v>
      </c>
      <c r="E52" s="16">
        <f t="shared" si="8"/>
        <v>36</v>
      </c>
      <c r="F52" s="16">
        <f t="shared" si="8"/>
        <v>299</v>
      </c>
      <c r="G52" s="16">
        <f t="shared" si="8"/>
        <v>90</v>
      </c>
      <c r="H52" s="16">
        <f>SUM(H40:H51)</f>
        <v>3</v>
      </c>
      <c r="I52" s="16">
        <f>SUM(I40:I51)</f>
        <v>286</v>
      </c>
      <c r="J52" s="16">
        <f t="shared" si="8"/>
        <v>2137</v>
      </c>
      <c r="K52" s="17">
        <f t="shared" si="8"/>
        <v>110182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71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23</v>
      </c>
      <c r="B56" s="4"/>
      <c r="C56" s="4"/>
      <c r="D56" s="4"/>
      <c r="E56" s="5" t="s">
        <v>27</v>
      </c>
      <c r="F56" s="4"/>
      <c r="G56" s="4"/>
      <c r="H56" s="4"/>
      <c r="I56" s="4"/>
      <c r="J56" s="3"/>
      <c r="K56" s="6" t="str">
        <f>K38</f>
        <v>Exercice : 2024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0</v>
      </c>
      <c r="C58" s="13">
        <v>763</v>
      </c>
      <c r="D58" s="13">
        <v>2511</v>
      </c>
      <c r="E58" s="13">
        <v>215080</v>
      </c>
      <c r="F58" s="13">
        <v>592845</v>
      </c>
      <c r="G58" s="13">
        <v>635081</v>
      </c>
      <c r="H58" s="13">
        <v>21</v>
      </c>
      <c r="I58" s="13">
        <v>25401</v>
      </c>
      <c r="J58" s="29">
        <f>SUM(B58:I58)</f>
        <v>1471702</v>
      </c>
      <c r="K58" s="30">
        <f>B58*500+C58*100+D58*50+E58*25+F58*10+G58*5+H58*2+I58*1</f>
        <v>14708148</v>
      </c>
    </row>
    <row r="59" spans="1:11" ht="20.100000000000001" customHeight="1" x14ac:dyDescent="0.2">
      <c r="A59" s="11" t="s">
        <v>5</v>
      </c>
      <c r="B59" s="13">
        <v>1000</v>
      </c>
      <c r="C59" s="13">
        <v>95562</v>
      </c>
      <c r="D59" s="13">
        <v>95749</v>
      </c>
      <c r="E59" s="13">
        <v>46416</v>
      </c>
      <c r="F59" s="13">
        <v>522657</v>
      </c>
      <c r="G59" s="13">
        <v>315608</v>
      </c>
      <c r="H59" s="13">
        <v>38</v>
      </c>
      <c r="I59" s="13">
        <v>2473</v>
      </c>
      <c r="J59" s="29">
        <f t="shared" ref="J59:J69" si="9">SUM(B59:I59)</f>
        <v>1079503</v>
      </c>
      <c r="K59" s="30">
        <f t="shared" ref="K59:K69" si="10">B59*500+C59*100+D59*50+E59*25+F59*10+G59*5+H59*2+I59*1</f>
        <v>22811209</v>
      </c>
    </row>
    <row r="60" spans="1:11" ht="20.100000000000001" customHeight="1" x14ac:dyDescent="0.2">
      <c r="A60" s="11" t="s">
        <v>6</v>
      </c>
      <c r="B60" s="13">
        <v>500</v>
      </c>
      <c r="C60" s="13">
        <v>37096</v>
      </c>
      <c r="D60" s="13">
        <v>41256</v>
      </c>
      <c r="E60" s="13">
        <v>24061</v>
      </c>
      <c r="F60" s="13">
        <v>1794</v>
      </c>
      <c r="G60" s="13">
        <v>11058</v>
      </c>
      <c r="H60" s="13">
        <v>28</v>
      </c>
      <c r="I60" s="13">
        <v>5323</v>
      </c>
      <c r="J60" s="29">
        <f t="shared" si="9"/>
        <v>121116</v>
      </c>
      <c r="K60" s="30">
        <f t="shared" si="10"/>
        <v>6702534</v>
      </c>
    </row>
    <row r="61" spans="1:11" ht="20.100000000000001" customHeight="1" x14ac:dyDescent="0.2">
      <c r="A61" s="11" t="s">
        <v>7</v>
      </c>
      <c r="B61" s="13">
        <v>0</v>
      </c>
      <c r="C61" s="13">
        <v>1998</v>
      </c>
      <c r="D61" s="13">
        <v>446</v>
      </c>
      <c r="E61" s="13">
        <v>79</v>
      </c>
      <c r="F61" s="13">
        <v>251</v>
      </c>
      <c r="G61" s="13">
        <v>79</v>
      </c>
      <c r="H61" s="13">
        <v>16</v>
      </c>
      <c r="I61" s="13">
        <v>348</v>
      </c>
      <c r="J61" s="29">
        <f t="shared" si="9"/>
        <v>3217</v>
      </c>
      <c r="K61" s="30">
        <f t="shared" si="10"/>
        <v>227360</v>
      </c>
    </row>
    <row r="62" spans="1:11" ht="20.100000000000001" customHeight="1" x14ac:dyDescent="0.2">
      <c r="A62" s="11" t="s">
        <v>8</v>
      </c>
      <c r="B62" s="13">
        <v>0</v>
      </c>
      <c r="C62" s="13">
        <v>1799</v>
      </c>
      <c r="D62" s="13">
        <v>332</v>
      </c>
      <c r="E62" s="13">
        <v>64</v>
      </c>
      <c r="F62" s="13">
        <v>271</v>
      </c>
      <c r="G62" s="13">
        <v>79</v>
      </c>
      <c r="H62" s="13">
        <v>20</v>
      </c>
      <c r="I62" s="13">
        <v>301</v>
      </c>
      <c r="J62" s="29">
        <f t="shared" si="9"/>
        <v>2866</v>
      </c>
      <c r="K62" s="30">
        <f t="shared" si="10"/>
        <v>201546</v>
      </c>
    </row>
    <row r="63" spans="1:11" ht="20.100000000000001" customHeight="1" x14ac:dyDescent="0.2">
      <c r="A63" s="11" t="s">
        <v>9</v>
      </c>
      <c r="B63" s="13">
        <v>4001</v>
      </c>
      <c r="C63" s="13">
        <v>12224</v>
      </c>
      <c r="D63" s="13">
        <v>1622</v>
      </c>
      <c r="E63" s="13">
        <v>61</v>
      </c>
      <c r="F63" s="13">
        <v>319</v>
      </c>
      <c r="G63" s="13">
        <v>112</v>
      </c>
      <c r="H63" s="13">
        <v>16</v>
      </c>
      <c r="I63" s="13">
        <v>406</v>
      </c>
      <c r="J63" s="29">
        <f t="shared" si="9"/>
        <v>18761</v>
      </c>
      <c r="K63" s="30">
        <f t="shared" si="10"/>
        <v>3309713</v>
      </c>
    </row>
    <row r="64" spans="1:11" ht="20.100000000000001" customHeight="1" x14ac:dyDescent="0.2">
      <c r="A64" s="11" t="s">
        <v>10</v>
      </c>
      <c r="B64" s="13">
        <v>253</v>
      </c>
      <c r="C64" s="13">
        <v>63643</v>
      </c>
      <c r="D64" s="13">
        <v>67495</v>
      </c>
      <c r="E64" s="13">
        <v>35072</v>
      </c>
      <c r="F64" s="13">
        <v>91360</v>
      </c>
      <c r="G64" s="13">
        <v>104188</v>
      </c>
      <c r="H64" s="13">
        <v>10</v>
      </c>
      <c r="I64" s="13">
        <v>5998</v>
      </c>
      <c r="J64" s="29">
        <f t="shared" si="9"/>
        <v>368019</v>
      </c>
      <c r="K64" s="30">
        <f t="shared" si="10"/>
        <v>12182908</v>
      </c>
    </row>
    <row r="65" spans="1:11" ht="20.100000000000001" customHeight="1" x14ac:dyDescent="0.2">
      <c r="A65" s="11" t="s">
        <v>11</v>
      </c>
      <c r="B65" s="13">
        <v>15</v>
      </c>
      <c r="C65" s="13">
        <v>9881</v>
      </c>
      <c r="D65" s="13">
        <v>9530</v>
      </c>
      <c r="E65" s="13">
        <v>4092</v>
      </c>
      <c r="F65" s="13">
        <v>329</v>
      </c>
      <c r="G65" s="13">
        <v>166</v>
      </c>
      <c r="H65" s="13">
        <v>26</v>
      </c>
      <c r="I65" s="13">
        <v>517</v>
      </c>
      <c r="J65" s="29">
        <f t="shared" si="9"/>
        <v>24556</v>
      </c>
      <c r="K65" s="30">
        <f t="shared" si="10"/>
        <v>1579089</v>
      </c>
    </row>
    <row r="66" spans="1:11" ht="20.100000000000001" customHeight="1" x14ac:dyDescent="0.2">
      <c r="A66" s="11" t="s">
        <v>12</v>
      </c>
      <c r="B66" s="13">
        <v>1682</v>
      </c>
      <c r="C66" s="13">
        <v>94516</v>
      </c>
      <c r="D66" s="13">
        <v>54732</v>
      </c>
      <c r="E66" s="13">
        <v>64043</v>
      </c>
      <c r="F66" s="13">
        <v>154</v>
      </c>
      <c r="G66" s="13">
        <v>14225</v>
      </c>
      <c r="H66" s="13">
        <v>25</v>
      </c>
      <c r="I66" s="13">
        <v>5332</v>
      </c>
      <c r="J66" s="29">
        <f t="shared" si="9"/>
        <v>234709</v>
      </c>
      <c r="K66" s="30">
        <f t="shared" si="10"/>
        <v>14708322</v>
      </c>
    </row>
    <row r="67" spans="1:11" ht="20.100000000000001" customHeight="1" x14ac:dyDescent="0.2">
      <c r="A67" s="11" t="s">
        <v>13</v>
      </c>
      <c r="B67" s="13">
        <v>4500</v>
      </c>
      <c r="C67" s="13">
        <v>641811</v>
      </c>
      <c r="D67" s="13">
        <v>376463</v>
      </c>
      <c r="E67" s="13">
        <v>216096</v>
      </c>
      <c r="F67" s="13">
        <v>301</v>
      </c>
      <c r="G67" s="13">
        <v>39345</v>
      </c>
      <c r="H67" s="13">
        <v>21</v>
      </c>
      <c r="I67" s="13">
        <v>5626</v>
      </c>
      <c r="J67" s="29">
        <f t="shared" si="9"/>
        <v>1284163</v>
      </c>
      <c r="K67" s="30">
        <f t="shared" si="10"/>
        <v>90862053</v>
      </c>
    </row>
    <row r="68" spans="1:11" ht="20.100000000000001" customHeight="1" x14ac:dyDescent="0.2">
      <c r="A68" s="11" t="s">
        <v>14</v>
      </c>
      <c r="B68" s="13">
        <v>3027</v>
      </c>
      <c r="C68" s="13">
        <v>222349</v>
      </c>
      <c r="D68" s="13">
        <v>35503</v>
      </c>
      <c r="E68" s="13">
        <v>4069</v>
      </c>
      <c r="F68" s="13">
        <v>367</v>
      </c>
      <c r="G68" s="13">
        <v>60094</v>
      </c>
      <c r="H68" s="13">
        <v>27</v>
      </c>
      <c r="I68" s="13">
        <v>509</v>
      </c>
      <c r="J68" s="29">
        <f t="shared" si="9"/>
        <v>325945</v>
      </c>
      <c r="K68" s="30">
        <f t="shared" si="10"/>
        <v>25929978</v>
      </c>
    </row>
    <row r="69" spans="1:11" ht="20.100000000000001" customHeight="1" thickBot="1" x14ac:dyDescent="0.25">
      <c r="A69" s="11" t="s">
        <v>15</v>
      </c>
      <c r="B69" s="13">
        <v>12</v>
      </c>
      <c r="C69" s="13">
        <v>9706</v>
      </c>
      <c r="D69" s="13">
        <v>6270</v>
      </c>
      <c r="E69" s="13">
        <v>4142</v>
      </c>
      <c r="F69" s="13">
        <v>269</v>
      </c>
      <c r="G69" s="13">
        <v>194</v>
      </c>
      <c r="H69" s="13">
        <v>29</v>
      </c>
      <c r="I69" s="13">
        <v>375</v>
      </c>
      <c r="J69" s="29">
        <f t="shared" si="9"/>
        <v>20997</v>
      </c>
      <c r="K69" s="30">
        <f t="shared" si="10"/>
        <v>1397743</v>
      </c>
    </row>
    <row r="70" spans="1:11" ht="20.100000000000001" customHeight="1" thickBot="1" x14ac:dyDescent="0.25">
      <c r="A70" s="12" t="s">
        <v>16</v>
      </c>
      <c r="B70" s="25">
        <f t="shared" ref="B70:K70" si="11">SUM(B58:B69)</f>
        <v>14990</v>
      </c>
      <c r="C70" s="25">
        <f t="shared" si="11"/>
        <v>1191348</v>
      </c>
      <c r="D70" s="25">
        <f t="shared" si="11"/>
        <v>691909</v>
      </c>
      <c r="E70" s="25">
        <f t="shared" si="11"/>
        <v>613275</v>
      </c>
      <c r="F70" s="25">
        <f t="shared" si="11"/>
        <v>1210917</v>
      </c>
      <c r="G70" s="25">
        <f t="shared" si="11"/>
        <v>1180229</v>
      </c>
      <c r="H70" s="25">
        <f>SUM(H58:H69)</f>
        <v>277</v>
      </c>
      <c r="I70" s="25">
        <f>SUM(I58:I69)</f>
        <v>52609</v>
      </c>
      <c r="J70" s="25">
        <f t="shared" si="11"/>
        <v>4955554</v>
      </c>
      <c r="K70" s="26">
        <f t="shared" si="11"/>
        <v>194620603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1" orientation="landscape" r:id="rId1"/>
  <headerFooter alignWithMargins="0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1"/>
  <sheetViews>
    <sheetView view="pageBreakPreview" zoomScaleSheetLayoutView="100" workbookViewId="0">
      <selection activeCell="D1" sqref="D1"/>
    </sheetView>
  </sheetViews>
  <sheetFormatPr baseColWidth="10" defaultRowHeight="20.100000000000001" customHeight="1" x14ac:dyDescent="0.2"/>
  <cols>
    <col min="1" max="1" width="14.5703125" style="40" customWidth="1"/>
    <col min="2" max="5" width="20.5703125" style="40" bestFit="1" customWidth="1"/>
    <col min="6" max="6" width="22.140625" style="40" bestFit="1" customWidth="1"/>
    <col min="7" max="7" width="22" style="40" customWidth="1"/>
    <col min="8" max="8" width="31.28515625" style="40" customWidth="1"/>
    <col min="9" max="9" width="18.7109375" style="40" bestFit="1" customWidth="1"/>
    <col min="10" max="10" width="19.140625" style="40" customWidth="1"/>
    <col min="11" max="11" width="21.28515625" style="40" bestFit="1" customWidth="1"/>
    <col min="12" max="16384" width="11.42578125" style="40"/>
  </cols>
  <sheetData>
    <row r="1" spans="1:10" ht="20.100000000000001" customHeight="1" x14ac:dyDescent="0.2">
      <c r="A1" s="1"/>
      <c r="B1" s="1"/>
      <c r="C1" s="1"/>
      <c r="D1" s="70" t="s">
        <v>20</v>
      </c>
      <c r="E1" s="4"/>
      <c r="F1" s="4"/>
      <c r="G1" s="1"/>
      <c r="H1" s="1"/>
      <c r="I1" s="38"/>
      <c r="J1" s="38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38"/>
      <c r="J2" s="38"/>
    </row>
    <row r="3" spans="1:10" ht="20.100000000000001" customHeight="1" thickBot="1" x14ac:dyDescent="0.25">
      <c r="A3" s="4" t="s">
        <v>24</v>
      </c>
      <c r="B3" s="4"/>
      <c r="C3" s="4"/>
      <c r="D3" s="4"/>
      <c r="E3" s="5" t="s">
        <v>0</v>
      </c>
      <c r="F3" s="4"/>
      <c r="G3" s="36"/>
      <c r="H3" s="18" t="s">
        <v>30</v>
      </c>
      <c r="I3" s="41"/>
      <c r="J3" s="42"/>
    </row>
    <row r="4" spans="1:10" ht="24.95" customHeight="1" thickTop="1" thickBot="1" x14ac:dyDescent="0.25">
      <c r="A4" s="19" t="s">
        <v>1</v>
      </c>
      <c r="B4" s="20">
        <v>10000</v>
      </c>
      <c r="C4" s="20">
        <v>5000</v>
      </c>
      <c r="D4" s="20">
        <v>2000</v>
      </c>
      <c r="E4" s="20">
        <v>1000</v>
      </c>
      <c r="F4" s="21">
        <v>500</v>
      </c>
      <c r="G4" s="21" t="s">
        <v>2</v>
      </c>
      <c r="H4" s="22" t="s">
        <v>3</v>
      </c>
    </row>
    <row r="5" spans="1:10" ht="24.95" customHeight="1" x14ac:dyDescent="0.2">
      <c r="A5" s="11" t="s">
        <v>4</v>
      </c>
      <c r="B5" s="13">
        <v>2703000</v>
      </c>
      <c r="C5" s="13">
        <v>842000</v>
      </c>
      <c r="D5" s="13">
        <v>889000</v>
      </c>
      <c r="E5" s="13">
        <v>508000</v>
      </c>
      <c r="F5" s="13">
        <v>548000</v>
      </c>
      <c r="G5" s="28">
        <f>SUM(B5:F5)</f>
        <v>5490000</v>
      </c>
      <c r="H5" s="27">
        <f>+B5*10000+C5*5000+D5*2000+E5*1000+F5*500</f>
        <v>33800000000</v>
      </c>
    </row>
    <row r="6" spans="1:10" ht="24.95" customHeight="1" x14ac:dyDescent="0.2">
      <c r="A6" s="11" t="s">
        <v>5</v>
      </c>
      <c r="B6" s="13">
        <v>1990000</v>
      </c>
      <c r="C6" s="13">
        <v>802000</v>
      </c>
      <c r="D6" s="13">
        <v>866000</v>
      </c>
      <c r="E6" s="13">
        <v>724000</v>
      </c>
      <c r="F6" s="13">
        <v>588000</v>
      </c>
      <c r="G6" s="28">
        <f t="shared" ref="G6:G16" si="0">SUM(B6:F6)</f>
        <v>4970000</v>
      </c>
      <c r="H6" s="27">
        <f t="shared" ref="H6:H16" si="1">+B6*10000+C6*5000+D6*2000+E6*1000+F6*500</f>
        <v>26660000000</v>
      </c>
    </row>
    <row r="7" spans="1:10" ht="24.95" customHeight="1" x14ac:dyDescent="0.2">
      <c r="A7" s="11" t="s">
        <v>6</v>
      </c>
      <c r="B7" s="13">
        <v>1320000</v>
      </c>
      <c r="C7" s="13">
        <v>796000</v>
      </c>
      <c r="D7" s="13">
        <v>573000</v>
      </c>
      <c r="E7" s="13">
        <v>455000</v>
      </c>
      <c r="F7" s="13">
        <v>349000</v>
      </c>
      <c r="G7" s="28">
        <f t="shared" si="0"/>
        <v>3493000</v>
      </c>
      <c r="H7" s="27">
        <f t="shared" si="1"/>
        <v>18955500000</v>
      </c>
    </row>
    <row r="8" spans="1:10" ht="24.95" customHeight="1" x14ac:dyDescent="0.2">
      <c r="A8" s="11" t="s">
        <v>7</v>
      </c>
      <c r="B8" s="13">
        <v>1946300</v>
      </c>
      <c r="C8" s="13">
        <v>1153399</v>
      </c>
      <c r="D8" s="13">
        <v>837000</v>
      </c>
      <c r="E8" s="13">
        <v>493000</v>
      </c>
      <c r="F8" s="13">
        <v>482006</v>
      </c>
      <c r="G8" s="28">
        <f t="shared" si="0"/>
        <v>4911705</v>
      </c>
      <c r="H8" s="27">
        <f t="shared" si="1"/>
        <v>27637998000</v>
      </c>
    </row>
    <row r="9" spans="1:10" ht="24.95" customHeight="1" x14ac:dyDescent="0.2">
      <c r="A9" s="11" t="s">
        <v>19</v>
      </c>
      <c r="B9" s="13">
        <v>1478000</v>
      </c>
      <c r="C9" s="13">
        <v>907000</v>
      </c>
      <c r="D9" s="13">
        <v>693000</v>
      </c>
      <c r="E9" s="13">
        <v>381000</v>
      </c>
      <c r="F9" s="13">
        <v>321000</v>
      </c>
      <c r="G9" s="28">
        <f t="shared" si="0"/>
        <v>3780000</v>
      </c>
      <c r="H9" s="27">
        <f t="shared" si="1"/>
        <v>21242500000</v>
      </c>
    </row>
    <row r="10" spans="1:10" ht="24.95" customHeight="1" x14ac:dyDescent="0.2">
      <c r="A10" s="11" t="s">
        <v>9</v>
      </c>
      <c r="B10" s="13">
        <v>1829000</v>
      </c>
      <c r="C10" s="13">
        <v>1503000</v>
      </c>
      <c r="D10" s="13">
        <v>840000</v>
      </c>
      <c r="E10" s="13">
        <v>358000</v>
      </c>
      <c r="F10" s="13">
        <v>342000</v>
      </c>
      <c r="G10" s="28">
        <f t="shared" si="0"/>
        <v>4872000</v>
      </c>
      <c r="H10" s="27">
        <f t="shared" si="1"/>
        <v>28014000000</v>
      </c>
    </row>
    <row r="11" spans="1:10" ht="24.95" customHeight="1" x14ac:dyDescent="0.2">
      <c r="A11" s="11" t="s">
        <v>10</v>
      </c>
      <c r="B11" s="13">
        <v>1834000</v>
      </c>
      <c r="C11" s="13">
        <v>1881000</v>
      </c>
      <c r="D11" s="13">
        <v>1056000</v>
      </c>
      <c r="E11" s="13">
        <v>658000</v>
      </c>
      <c r="F11" s="13">
        <v>514000</v>
      </c>
      <c r="G11" s="28">
        <f t="shared" si="0"/>
        <v>5943000</v>
      </c>
      <c r="H11" s="27">
        <f t="shared" si="1"/>
        <v>30772000000</v>
      </c>
    </row>
    <row r="12" spans="1:10" ht="24.95" customHeight="1" x14ac:dyDescent="0.2">
      <c r="A12" s="11" t="s">
        <v>11</v>
      </c>
      <c r="B12" s="13">
        <v>2189000</v>
      </c>
      <c r="C12" s="13">
        <v>2518000</v>
      </c>
      <c r="D12" s="13">
        <v>1441000</v>
      </c>
      <c r="E12" s="13">
        <v>1117000</v>
      </c>
      <c r="F12" s="13">
        <v>649000</v>
      </c>
      <c r="G12" s="28">
        <f t="shared" si="0"/>
        <v>7914000</v>
      </c>
      <c r="H12" s="27">
        <f t="shared" si="1"/>
        <v>38803500000</v>
      </c>
    </row>
    <row r="13" spans="1:10" ht="24.95" customHeight="1" x14ac:dyDescent="0.2">
      <c r="A13" s="11" t="s">
        <v>12</v>
      </c>
      <c r="B13" s="13">
        <v>1800809</v>
      </c>
      <c r="C13" s="13">
        <v>1758100</v>
      </c>
      <c r="D13" s="13">
        <v>974003</v>
      </c>
      <c r="E13" s="13">
        <v>806000</v>
      </c>
      <c r="F13" s="13">
        <v>630001</v>
      </c>
      <c r="G13" s="28">
        <f t="shared" si="0"/>
        <v>5968913</v>
      </c>
      <c r="H13" s="27">
        <f t="shared" si="1"/>
        <v>29867596500</v>
      </c>
    </row>
    <row r="14" spans="1:10" ht="24.95" customHeight="1" x14ac:dyDescent="0.2">
      <c r="A14" s="11" t="s">
        <v>13</v>
      </c>
      <c r="B14" s="13">
        <v>1858000</v>
      </c>
      <c r="C14" s="13">
        <v>1820000</v>
      </c>
      <c r="D14" s="13">
        <v>1044000</v>
      </c>
      <c r="E14" s="13">
        <v>814000</v>
      </c>
      <c r="F14" s="13">
        <v>477000</v>
      </c>
      <c r="G14" s="28">
        <f t="shared" si="0"/>
        <v>6013000</v>
      </c>
      <c r="H14" s="27">
        <f t="shared" si="1"/>
        <v>30820500000</v>
      </c>
    </row>
    <row r="15" spans="1:10" ht="24.95" customHeight="1" x14ac:dyDescent="0.2">
      <c r="A15" s="11" t="s">
        <v>14</v>
      </c>
      <c r="B15" s="13">
        <v>1751000</v>
      </c>
      <c r="C15" s="13">
        <v>1897000</v>
      </c>
      <c r="D15" s="13">
        <v>1057000</v>
      </c>
      <c r="E15" s="13">
        <v>886000</v>
      </c>
      <c r="F15" s="13">
        <v>802000</v>
      </c>
      <c r="G15" s="28">
        <f t="shared" si="0"/>
        <v>6393000</v>
      </c>
      <c r="H15" s="27">
        <f t="shared" si="1"/>
        <v>30396000000</v>
      </c>
    </row>
    <row r="16" spans="1:10" ht="24.95" customHeight="1" thickBot="1" x14ac:dyDescent="0.25">
      <c r="A16" s="11" t="s">
        <v>15</v>
      </c>
      <c r="B16" s="13">
        <v>1447000</v>
      </c>
      <c r="C16" s="13">
        <v>1528000</v>
      </c>
      <c r="D16" s="13">
        <v>923000</v>
      </c>
      <c r="E16" s="13">
        <v>563000</v>
      </c>
      <c r="F16" s="13">
        <v>310000</v>
      </c>
      <c r="G16" s="28">
        <f t="shared" si="0"/>
        <v>4771000</v>
      </c>
      <c r="H16" s="27">
        <f t="shared" si="1"/>
        <v>24674000000</v>
      </c>
    </row>
    <row r="17" spans="1:10" ht="24.95" customHeight="1" thickBot="1" x14ac:dyDescent="0.25">
      <c r="A17" s="12" t="s">
        <v>16</v>
      </c>
      <c r="B17" s="25">
        <f>SUM(B5:B16)</f>
        <v>22146109</v>
      </c>
      <c r="C17" s="25">
        <f t="shared" ref="C17:H17" si="2">SUM(C5:C16)</f>
        <v>17405499</v>
      </c>
      <c r="D17" s="25">
        <f t="shared" si="2"/>
        <v>11193003</v>
      </c>
      <c r="E17" s="25">
        <f t="shared" si="2"/>
        <v>7763000</v>
      </c>
      <c r="F17" s="25">
        <f t="shared" si="2"/>
        <v>6012007</v>
      </c>
      <c r="G17" s="25">
        <f t="shared" si="2"/>
        <v>64519618</v>
      </c>
      <c r="H17" s="25">
        <f t="shared" si="2"/>
        <v>341643594500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71" t="s">
        <v>18</v>
      </c>
      <c r="E19" s="4"/>
      <c r="F19" s="4"/>
      <c r="G19" s="1"/>
      <c r="H19" s="1"/>
      <c r="I19" s="38"/>
      <c r="J19" s="38"/>
    </row>
    <row r="20" spans="1:10" ht="20.100000000000001" customHeight="1" thickBot="1" x14ac:dyDescent="0.25">
      <c r="A20" s="4" t="s">
        <v>24</v>
      </c>
      <c r="B20" s="4"/>
      <c r="C20" s="4"/>
      <c r="D20" s="4"/>
      <c r="E20" s="5" t="s">
        <v>0</v>
      </c>
      <c r="F20" s="4"/>
      <c r="G20" s="36"/>
      <c r="H20" s="18" t="s">
        <v>30</v>
      </c>
      <c r="I20" s="41"/>
      <c r="J20" s="42"/>
    </row>
    <row r="21" spans="1:10" ht="24.95" customHeight="1" thickTop="1" thickBot="1" x14ac:dyDescent="0.25">
      <c r="A21" s="19" t="s">
        <v>1</v>
      </c>
      <c r="B21" s="20">
        <v>10000</v>
      </c>
      <c r="C21" s="20">
        <v>5000</v>
      </c>
      <c r="D21" s="20">
        <v>2000</v>
      </c>
      <c r="E21" s="20">
        <v>1000</v>
      </c>
      <c r="F21" s="21">
        <v>500</v>
      </c>
      <c r="G21" s="21" t="s">
        <v>2</v>
      </c>
      <c r="H21" s="22" t="s">
        <v>3</v>
      </c>
    </row>
    <row r="22" spans="1:10" ht="24.95" customHeight="1" x14ac:dyDescent="0.2">
      <c r="A22" s="11" t="s">
        <v>4</v>
      </c>
      <c r="B22" s="13">
        <v>1876244</v>
      </c>
      <c r="C22" s="13">
        <v>448823</v>
      </c>
      <c r="D22" s="13">
        <v>656278</v>
      </c>
      <c r="E22" s="13">
        <v>293551</v>
      </c>
      <c r="F22" s="13">
        <v>281926</v>
      </c>
      <c r="G22" s="28">
        <f>SUM(B22:F22)</f>
        <v>3556822</v>
      </c>
      <c r="H22" s="27">
        <f>+B22*10000+C22*5000+D22*2000+E22*1000+F22*500</f>
        <v>22753625000</v>
      </c>
    </row>
    <row r="23" spans="1:10" ht="24.95" customHeight="1" x14ac:dyDescent="0.2">
      <c r="A23" s="11" t="s">
        <v>5</v>
      </c>
      <c r="B23" s="13">
        <v>2273871</v>
      </c>
      <c r="C23" s="13">
        <v>1720985</v>
      </c>
      <c r="D23" s="13">
        <v>873472</v>
      </c>
      <c r="E23" s="13">
        <v>573632</v>
      </c>
      <c r="F23" s="13">
        <v>373230</v>
      </c>
      <c r="G23" s="28">
        <f t="shared" ref="G23:G33" si="3">SUM(B23:F23)</f>
        <v>5815190</v>
      </c>
      <c r="H23" s="27">
        <f t="shared" ref="H23:H33" si="4">+B23*10000+C23*5000+D23*2000+E23*1000+F23*500</f>
        <v>33850826000</v>
      </c>
    </row>
    <row r="24" spans="1:10" ht="24.95" customHeight="1" x14ac:dyDescent="0.2">
      <c r="A24" s="11" t="s">
        <v>6</v>
      </c>
      <c r="B24" s="13">
        <v>2036641</v>
      </c>
      <c r="C24" s="13">
        <v>1716281</v>
      </c>
      <c r="D24" s="13">
        <v>1500197</v>
      </c>
      <c r="E24" s="13">
        <v>558671</v>
      </c>
      <c r="F24" s="13">
        <v>472976</v>
      </c>
      <c r="G24" s="28">
        <f t="shared" si="3"/>
        <v>6284766</v>
      </c>
      <c r="H24" s="27">
        <f t="shared" si="4"/>
        <v>32743368000</v>
      </c>
    </row>
    <row r="25" spans="1:10" ht="24.95" customHeight="1" x14ac:dyDescent="0.2">
      <c r="A25" s="11" t="s">
        <v>7</v>
      </c>
      <c r="B25" s="13">
        <v>2239490</v>
      </c>
      <c r="C25" s="13">
        <v>1327573</v>
      </c>
      <c r="D25" s="13">
        <v>999999</v>
      </c>
      <c r="E25" s="13">
        <v>737182</v>
      </c>
      <c r="F25" s="13">
        <v>551554</v>
      </c>
      <c r="G25" s="28">
        <f t="shared" si="3"/>
        <v>5855798</v>
      </c>
      <c r="H25" s="27">
        <f t="shared" si="4"/>
        <v>32045722000</v>
      </c>
    </row>
    <row r="26" spans="1:10" ht="24.95" customHeight="1" x14ac:dyDescent="0.2">
      <c r="A26" s="11" t="s">
        <v>19</v>
      </c>
      <c r="B26" s="13">
        <v>2206670</v>
      </c>
      <c r="C26" s="13">
        <v>1897155</v>
      </c>
      <c r="D26" s="13">
        <v>628867</v>
      </c>
      <c r="E26" s="13">
        <v>367360</v>
      </c>
      <c r="F26" s="13">
        <v>225745</v>
      </c>
      <c r="G26" s="28">
        <f t="shared" si="3"/>
        <v>5325797</v>
      </c>
      <c r="H26" s="27">
        <f t="shared" si="4"/>
        <v>33290441500</v>
      </c>
    </row>
    <row r="27" spans="1:10" ht="24.95" customHeight="1" x14ac:dyDescent="0.2">
      <c r="A27" s="11" t="s">
        <v>9</v>
      </c>
      <c r="B27" s="13">
        <v>1690497</v>
      </c>
      <c r="C27" s="13">
        <v>1745869</v>
      </c>
      <c r="D27" s="13">
        <v>1241655</v>
      </c>
      <c r="E27" s="13">
        <v>1019008</v>
      </c>
      <c r="F27" s="13">
        <v>882845</v>
      </c>
      <c r="G27" s="28">
        <f t="shared" si="3"/>
        <v>6579874</v>
      </c>
      <c r="H27" s="27">
        <f t="shared" si="4"/>
        <v>29578055500</v>
      </c>
    </row>
    <row r="28" spans="1:10" ht="24.95" customHeight="1" x14ac:dyDescent="0.2">
      <c r="A28" s="11" t="s">
        <v>10</v>
      </c>
      <c r="B28" s="13">
        <v>2334536</v>
      </c>
      <c r="C28" s="13">
        <v>3841016</v>
      </c>
      <c r="D28" s="13">
        <v>1549276</v>
      </c>
      <c r="E28" s="13">
        <v>1381270</v>
      </c>
      <c r="F28" s="13">
        <v>891131</v>
      </c>
      <c r="G28" s="28">
        <f t="shared" si="3"/>
        <v>9997229</v>
      </c>
      <c r="H28" s="27">
        <f t="shared" si="4"/>
        <v>47475827500</v>
      </c>
    </row>
    <row r="29" spans="1:10" ht="24.95" customHeight="1" x14ac:dyDescent="0.2">
      <c r="A29" s="11" t="s">
        <v>11</v>
      </c>
      <c r="B29" s="13">
        <v>2372709</v>
      </c>
      <c r="C29" s="13">
        <v>2671510</v>
      </c>
      <c r="D29" s="13">
        <v>1792957</v>
      </c>
      <c r="E29" s="13">
        <v>1835527</v>
      </c>
      <c r="F29" s="13">
        <v>1118851</v>
      </c>
      <c r="G29" s="28">
        <f t="shared" si="3"/>
        <v>9791554</v>
      </c>
      <c r="H29" s="27">
        <f t="shared" si="4"/>
        <v>43065506500</v>
      </c>
    </row>
    <row r="30" spans="1:10" ht="24.95" customHeight="1" x14ac:dyDescent="0.2">
      <c r="A30" s="11" t="s">
        <v>12</v>
      </c>
      <c r="B30" s="13">
        <v>2302365</v>
      </c>
      <c r="C30" s="13">
        <v>1652865</v>
      </c>
      <c r="D30" s="13">
        <v>1166324</v>
      </c>
      <c r="E30" s="13">
        <v>824694</v>
      </c>
      <c r="F30" s="13">
        <v>524874</v>
      </c>
      <c r="G30" s="28">
        <f t="shared" si="3"/>
        <v>6471122</v>
      </c>
      <c r="H30" s="27">
        <f t="shared" si="4"/>
        <v>34707754000</v>
      </c>
    </row>
    <row r="31" spans="1:10" ht="24.95" customHeight="1" x14ac:dyDescent="0.2">
      <c r="A31" s="11" t="s">
        <v>13</v>
      </c>
      <c r="B31" s="13">
        <v>2364871</v>
      </c>
      <c r="C31" s="13">
        <v>2059933</v>
      </c>
      <c r="D31" s="13">
        <v>1270373</v>
      </c>
      <c r="E31" s="13">
        <v>1156315</v>
      </c>
      <c r="F31" s="13">
        <v>610669</v>
      </c>
      <c r="G31" s="28">
        <f t="shared" si="3"/>
        <v>7462161</v>
      </c>
      <c r="H31" s="27">
        <f t="shared" si="4"/>
        <v>37950770500</v>
      </c>
    </row>
    <row r="32" spans="1:10" ht="24.95" customHeight="1" x14ac:dyDescent="0.2">
      <c r="A32" s="11" t="s">
        <v>14</v>
      </c>
      <c r="B32" s="13">
        <v>2211628</v>
      </c>
      <c r="C32" s="13">
        <v>2897804</v>
      </c>
      <c r="D32" s="13">
        <v>1347169</v>
      </c>
      <c r="E32" s="13">
        <v>610190</v>
      </c>
      <c r="F32" s="13">
        <v>540171</v>
      </c>
      <c r="G32" s="28">
        <f t="shared" si="3"/>
        <v>7606962</v>
      </c>
      <c r="H32" s="27">
        <f t="shared" si="4"/>
        <v>40179913500</v>
      </c>
    </row>
    <row r="33" spans="1:11" ht="24.95" customHeight="1" thickBot="1" x14ac:dyDescent="0.25">
      <c r="A33" s="11" t="s">
        <v>15</v>
      </c>
      <c r="B33" s="13">
        <v>2960941</v>
      </c>
      <c r="C33" s="13">
        <v>2792767</v>
      </c>
      <c r="D33" s="13">
        <v>1533467</v>
      </c>
      <c r="E33" s="13">
        <v>967533</v>
      </c>
      <c r="F33" s="13">
        <v>667980</v>
      </c>
      <c r="G33" s="28">
        <f t="shared" si="3"/>
        <v>8922688</v>
      </c>
      <c r="H33" s="27">
        <f t="shared" si="4"/>
        <v>47941702000</v>
      </c>
    </row>
    <row r="34" spans="1:11" ht="24.95" customHeight="1" thickBot="1" x14ac:dyDescent="0.25">
      <c r="A34" s="12" t="s">
        <v>16</v>
      </c>
      <c r="B34" s="25">
        <f t="shared" ref="B34:H34" si="5">SUM(B22:B33)</f>
        <v>26870463</v>
      </c>
      <c r="C34" s="25">
        <f t="shared" si="5"/>
        <v>24772581</v>
      </c>
      <c r="D34" s="25">
        <f t="shared" si="5"/>
        <v>14560034</v>
      </c>
      <c r="E34" s="25">
        <f t="shared" si="5"/>
        <v>10324933</v>
      </c>
      <c r="F34" s="25">
        <f t="shared" si="5"/>
        <v>7141952</v>
      </c>
      <c r="G34" s="25">
        <f t="shared" si="5"/>
        <v>83669963</v>
      </c>
      <c r="H34" s="25">
        <f t="shared" si="5"/>
        <v>435583512000</v>
      </c>
    </row>
    <row r="35" spans="1:11" ht="20.100000000000001" customHeight="1" thickTop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7" spans="1:11" ht="20.100000000000001" customHeight="1" x14ac:dyDescent="0.2">
      <c r="A37" s="1"/>
      <c r="B37" s="1"/>
      <c r="C37" s="1"/>
      <c r="D37" s="7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24</v>
      </c>
      <c r="B38" s="4"/>
      <c r="C38" s="4"/>
      <c r="D38" s="4"/>
      <c r="E38" s="5" t="s">
        <v>27</v>
      </c>
      <c r="F38" s="4"/>
      <c r="G38" s="4"/>
      <c r="H38" s="4"/>
      <c r="I38" s="4"/>
      <c r="J38" s="36"/>
      <c r="K38" s="18" t="s">
        <v>30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29</v>
      </c>
      <c r="D40" s="13">
        <v>19</v>
      </c>
      <c r="E40" s="13">
        <v>18</v>
      </c>
      <c r="F40" s="13">
        <v>22</v>
      </c>
      <c r="G40" s="13">
        <v>30</v>
      </c>
      <c r="H40" s="13">
        <v>23</v>
      </c>
      <c r="I40" s="13">
        <v>17</v>
      </c>
      <c r="J40" s="29">
        <f>SUM(B40:I40)</f>
        <v>158</v>
      </c>
      <c r="K40" s="30">
        <f>B40*500+C40*100+D40*50+E40*25+F40*10+G40*5+H40*2+I40*1</f>
        <v>4733</v>
      </c>
    </row>
    <row r="41" spans="1:11" ht="20.100000000000001" customHeight="1" x14ac:dyDescent="0.2">
      <c r="A41" s="11" t="s">
        <v>5</v>
      </c>
      <c r="B41" s="13">
        <v>0</v>
      </c>
      <c r="C41" s="13">
        <v>15</v>
      </c>
      <c r="D41" s="13">
        <v>24</v>
      </c>
      <c r="E41" s="13">
        <v>2</v>
      </c>
      <c r="F41" s="13">
        <v>29</v>
      </c>
      <c r="G41" s="13"/>
      <c r="H41" s="13">
        <v>4</v>
      </c>
      <c r="I41" s="13">
        <v>17</v>
      </c>
      <c r="J41" s="29">
        <f t="shared" ref="J41:J51" si="6">SUM(B41:I41)</f>
        <v>91</v>
      </c>
      <c r="K41" s="30">
        <f t="shared" ref="K41:K51" si="7">B41*500+C41*100+D41*50+E41*25+F41*10+G41*5+H41*2+I41*1</f>
        <v>3065</v>
      </c>
    </row>
    <row r="42" spans="1:11" ht="20.100000000000001" customHeight="1" x14ac:dyDescent="0.2">
      <c r="A42" s="11" t="s">
        <v>6</v>
      </c>
      <c r="B42" s="13">
        <v>0</v>
      </c>
      <c r="C42" s="13">
        <v>10</v>
      </c>
      <c r="D42" s="13">
        <v>10</v>
      </c>
      <c r="E42" s="13"/>
      <c r="F42" s="13">
        <v>38</v>
      </c>
      <c r="G42" s="13">
        <v>7</v>
      </c>
      <c r="H42" s="13">
        <v>8</v>
      </c>
      <c r="I42" s="13">
        <v>6</v>
      </c>
      <c r="J42" s="29">
        <f t="shared" si="6"/>
        <v>79</v>
      </c>
      <c r="K42" s="30">
        <f t="shared" si="7"/>
        <v>1937</v>
      </c>
    </row>
    <row r="43" spans="1:11" ht="20.100000000000001" customHeight="1" x14ac:dyDescent="0.2">
      <c r="A43" s="11" t="s">
        <v>7</v>
      </c>
      <c r="B43" s="13">
        <v>0</v>
      </c>
      <c r="C43" s="13">
        <v>8</v>
      </c>
      <c r="D43" s="13">
        <v>47</v>
      </c>
      <c r="E43" s="13">
        <v>12</v>
      </c>
      <c r="F43" s="13">
        <v>22</v>
      </c>
      <c r="G43" s="13">
        <v>20</v>
      </c>
      <c r="H43" s="13">
        <v>10</v>
      </c>
      <c r="I43" s="13">
        <v>28</v>
      </c>
      <c r="J43" s="29">
        <f t="shared" si="6"/>
        <v>147</v>
      </c>
      <c r="K43" s="30">
        <f t="shared" si="7"/>
        <v>3818</v>
      </c>
    </row>
    <row r="44" spans="1:11" ht="20.100000000000001" customHeight="1" x14ac:dyDescent="0.2">
      <c r="A44" s="11" t="s">
        <v>8</v>
      </c>
      <c r="B44" s="13">
        <v>0</v>
      </c>
      <c r="C44" s="13">
        <v>13</v>
      </c>
      <c r="D44" s="13">
        <v>29</v>
      </c>
      <c r="E44" s="13">
        <v>6</v>
      </c>
      <c r="F44" s="13">
        <v>55</v>
      </c>
      <c r="G44" s="13">
        <v>23</v>
      </c>
      <c r="H44" s="13">
        <v>22</v>
      </c>
      <c r="I44" s="13">
        <v>70</v>
      </c>
      <c r="J44" s="29">
        <f t="shared" si="6"/>
        <v>218</v>
      </c>
      <c r="K44" s="30">
        <f t="shared" si="7"/>
        <v>3679</v>
      </c>
    </row>
    <row r="45" spans="1:11" ht="20.100000000000001" customHeight="1" x14ac:dyDescent="0.2">
      <c r="A45" s="11" t="s">
        <v>9</v>
      </c>
      <c r="B45" s="13">
        <v>0</v>
      </c>
      <c r="C45" s="13">
        <v>11</v>
      </c>
      <c r="D45" s="13">
        <v>15</v>
      </c>
      <c r="E45" s="13"/>
      <c r="F45" s="13">
        <v>11</v>
      </c>
      <c r="G45" s="13">
        <v>3</v>
      </c>
      <c r="H45" s="13">
        <v>3</v>
      </c>
      <c r="I45" s="13">
        <v>2</v>
      </c>
      <c r="J45" s="29">
        <f t="shared" si="6"/>
        <v>45</v>
      </c>
      <c r="K45" s="30">
        <f t="shared" si="7"/>
        <v>1983</v>
      </c>
    </row>
    <row r="46" spans="1:11" ht="20.100000000000001" customHeight="1" x14ac:dyDescent="0.2">
      <c r="A46" s="11" t="s">
        <v>10</v>
      </c>
      <c r="B46" s="13">
        <v>0</v>
      </c>
      <c r="C46" s="13">
        <v>17</v>
      </c>
      <c r="D46" s="13">
        <v>15</v>
      </c>
      <c r="E46" s="13"/>
      <c r="F46" s="13">
        <v>15</v>
      </c>
      <c r="G46" s="13">
        <v>3</v>
      </c>
      <c r="H46" s="13">
        <v>6</v>
      </c>
      <c r="I46" s="13">
        <v>30</v>
      </c>
      <c r="J46" s="29">
        <f t="shared" si="6"/>
        <v>86</v>
      </c>
      <c r="K46" s="30">
        <f t="shared" si="7"/>
        <v>2657</v>
      </c>
    </row>
    <row r="47" spans="1:11" ht="20.100000000000001" customHeight="1" x14ac:dyDescent="0.2">
      <c r="A47" s="11" t="s">
        <v>11</v>
      </c>
      <c r="B47" s="13">
        <v>0</v>
      </c>
      <c r="C47" s="13">
        <v>13</v>
      </c>
      <c r="D47" s="13">
        <v>36</v>
      </c>
      <c r="E47" s="13">
        <v>1</v>
      </c>
      <c r="F47" s="13">
        <v>19</v>
      </c>
      <c r="G47" s="13">
        <v>9</v>
      </c>
      <c r="H47" s="13">
        <v>1</v>
      </c>
      <c r="I47" s="13">
        <v>24</v>
      </c>
      <c r="J47" s="29">
        <f t="shared" si="6"/>
        <v>103</v>
      </c>
      <c r="K47" s="30">
        <f t="shared" si="7"/>
        <v>3386</v>
      </c>
    </row>
    <row r="48" spans="1:11" ht="20.100000000000001" customHeight="1" x14ac:dyDescent="0.2">
      <c r="A48" s="11" t="s">
        <v>12</v>
      </c>
      <c r="B48" s="13">
        <v>0</v>
      </c>
      <c r="C48" s="13">
        <v>8</v>
      </c>
      <c r="D48" s="13">
        <v>9</v>
      </c>
      <c r="E48" s="13"/>
      <c r="F48" s="13">
        <v>16</v>
      </c>
      <c r="G48" s="13">
        <v>2</v>
      </c>
      <c r="H48" s="13">
        <v>5</v>
      </c>
      <c r="I48" s="13">
        <v>14</v>
      </c>
      <c r="J48" s="29">
        <f t="shared" si="6"/>
        <v>54</v>
      </c>
      <c r="K48" s="30">
        <f t="shared" si="7"/>
        <v>1444</v>
      </c>
    </row>
    <row r="49" spans="1:11" ht="20.100000000000001" customHeight="1" x14ac:dyDescent="0.2">
      <c r="A49" s="11" t="s">
        <v>13</v>
      </c>
      <c r="B49" s="13">
        <v>0</v>
      </c>
      <c r="C49" s="13">
        <v>22</v>
      </c>
      <c r="D49" s="13">
        <v>37</v>
      </c>
      <c r="E49" s="13">
        <v>5</v>
      </c>
      <c r="F49" s="13">
        <v>24</v>
      </c>
      <c r="G49" s="13">
        <v>18</v>
      </c>
      <c r="H49" s="13">
        <v>7</v>
      </c>
      <c r="I49" s="13">
        <v>17</v>
      </c>
      <c r="J49" s="29">
        <f t="shared" si="6"/>
        <v>130</v>
      </c>
      <c r="K49" s="30">
        <f t="shared" si="7"/>
        <v>4536</v>
      </c>
    </row>
    <row r="50" spans="1:11" ht="20.100000000000001" customHeight="1" x14ac:dyDescent="0.2">
      <c r="A50" s="11" t="s">
        <v>14</v>
      </c>
      <c r="B50" s="13">
        <v>0</v>
      </c>
      <c r="C50" s="13">
        <v>5</v>
      </c>
      <c r="D50" s="13">
        <v>112</v>
      </c>
      <c r="E50" s="13">
        <v>1</v>
      </c>
      <c r="F50" s="13">
        <v>9</v>
      </c>
      <c r="G50" s="13">
        <v>4</v>
      </c>
      <c r="H50" s="13">
        <v>2</v>
      </c>
      <c r="I50" s="13">
        <v>3</v>
      </c>
      <c r="J50" s="29">
        <f t="shared" si="6"/>
        <v>136</v>
      </c>
      <c r="K50" s="30">
        <f t="shared" si="7"/>
        <v>6242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6</v>
      </c>
      <c r="D51" s="13">
        <v>6</v>
      </c>
      <c r="E51" s="13">
        <v>3</v>
      </c>
      <c r="F51" s="13">
        <v>16</v>
      </c>
      <c r="G51" s="13">
        <v>9</v>
      </c>
      <c r="H51" s="13">
        <v>1</v>
      </c>
      <c r="I51" s="13">
        <v>8</v>
      </c>
      <c r="J51" s="29">
        <f t="shared" si="6"/>
        <v>49</v>
      </c>
      <c r="K51" s="30">
        <f t="shared" si="7"/>
        <v>1190</v>
      </c>
    </row>
    <row r="52" spans="1:11" ht="20.100000000000001" customHeight="1" thickBot="1" x14ac:dyDescent="0.25">
      <c r="A52" s="12" t="s">
        <v>16</v>
      </c>
      <c r="B52" s="25">
        <f t="shared" ref="B52:K52" si="8">SUM(B40:B51)</f>
        <v>0</v>
      </c>
      <c r="C52" s="25">
        <f t="shared" si="8"/>
        <v>157</v>
      </c>
      <c r="D52" s="25">
        <f t="shared" si="8"/>
        <v>359</v>
      </c>
      <c r="E52" s="25">
        <f t="shared" si="8"/>
        <v>48</v>
      </c>
      <c r="F52" s="25">
        <f t="shared" si="8"/>
        <v>276</v>
      </c>
      <c r="G52" s="25">
        <f t="shared" si="8"/>
        <v>128</v>
      </c>
      <c r="H52" s="25">
        <f>SUM(H40:H51)</f>
        <v>92</v>
      </c>
      <c r="I52" s="25">
        <f>SUM(I40:I51)</f>
        <v>236</v>
      </c>
      <c r="J52" s="25">
        <f t="shared" si="8"/>
        <v>1296</v>
      </c>
      <c r="K52" s="26">
        <f t="shared" si="8"/>
        <v>38670</v>
      </c>
    </row>
    <row r="53" spans="1:11" ht="20.100000000000001" customHeight="1" thickTop="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71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24</v>
      </c>
      <c r="B56" s="4"/>
      <c r="C56" s="4"/>
      <c r="D56" s="4"/>
      <c r="E56" s="5" t="s">
        <v>27</v>
      </c>
      <c r="F56" s="4"/>
      <c r="G56" s="4"/>
      <c r="H56" s="4"/>
      <c r="I56" s="4"/>
      <c r="J56" s="36"/>
      <c r="K56" s="6" t="str">
        <f>K38</f>
        <v>Exercice : 2024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6</v>
      </c>
      <c r="C58" s="13">
        <v>1016</v>
      </c>
      <c r="D58" s="13">
        <v>823</v>
      </c>
      <c r="E58" s="13">
        <v>458</v>
      </c>
      <c r="F58" s="13">
        <v>104</v>
      </c>
      <c r="G58" s="13">
        <v>68</v>
      </c>
      <c r="H58" s="13">
        <v>68</v>
      </c>
      <c r="I58" s="13">
        <v>148</v>
      </c>
      <c r="J58" s="29">
        <f>SUM(B58:I58)</f>
        <v>2691</v>
      </c>
      <c r="K58" s="30">
        <f>B58*500+C58*100+D58*50+E58*25+F58*10+G58*5+H58*2+I58*1</f>
        <v>158864</v>
      </c>
    </row>
    <row r="59" spans="1:11" ht="20.100000000000001" customHeight="1" x14ac:dyDescent="0.2">
      <c r="A59" s="11" t="s">
        <v>5</v>
      </c>
      <c r="B59" s="13">
        <v>57</v>
      </c>
      <c r="C59" s="13">
        <v>57443</v>
      </c>
      <c r="D59" s="13">
        <v>201710</v>
      </c>
      <c r="E59" s="13">
        <v>14079</v>
      </c>
      <c r="F59" s="13">
        <v>5152</v>
      </c>
      <c r="G59" s="13">
        <v>71</v>
      </c>
      <c r="H59" s="13">
        <v>63</v>
      </c>
      <c r="I59" s="13">
        <v>158</v>
      </c>
      <c r="J59" s="29">
        <f t="shared" ref="J59:J69" si="9">SUM(B59:I59)</f>
        <v>278733</v>
      </c>
      <c r="K59" s="30">
        <f t="shared" ref="K59:K69" si="10">B59*500+C59*100+D59*50+E59*25+F59*10+G59*5+H59*2+I59*1</f>
        <v>16262434</v>
      </c>
    </row>
    <row r="60" spans="1:11" ht="20.100000000000001" customHeight="1" x14ac:dyDescent="0.2">
      <c r="A60" s="11" t="s">
        <v>6</v>
      </c>
      <c r="B60" s="13">
        <v>20</v>
      </c>
      <c r="C60" s="13">
        <v>16622</v>
      </c>
      <c r="D60" s="13">
        <v>17786</v>
      </c>
      <c r="E60" s="13">
        <v>19068</v>
      </c>
      <c r="F60" s="13">
        <v>10130</v>
      </c>
      <c r="G60" s="13">
        <v>88</v>
      </c>
      <c r="H60" s="13">
        <v>72</v>
      </c>
      <c r="I60" s="13">
        <v>116</v>
      </c>
      <c r="J60" s="29">
        <f t="shared" si="9"/>
        <v>63902</v>
      </c>
      <c r="K60" s="30">
        <f t="shared" si="10"/>
        <v>3140200</v>
      </c>
    </row>
    <row r="61" spans="1:11" ht="20.100000000000001" customHeight="1" x14ac:dyDescent="0.2">
      <c r="A61" s="11" t="s">
        <v>7</v>
      </c>
      <c r="B61" s="13">
        <v>38</v>
      </c>
      <c r="C61" s="13">
        <v>35658</v>
      </c>
      <c r="D61" s="13">
        <v>297981</v>
      </c>
      <c r="E61" s="13">
        <v>158068</v>
      </c>
      <c r="F61" s="13">
        <v>50096</v>
      </c>
      <c r="G61" s="13">
        <v>50056</v>
      </c>
      <c r="H61" s="13">
        <v>46</v>
      </c>
      <c r="I61" s="13">
        <v>121</v>
      </c>
      <c r="J61" s="29">
        <f t="shared" si="9"/>
        <v>592064</v>
      </c>
      <c r="K61" s="30">
        <f t="shared" si="10"/>
        <v>23187003</v>
      </c>
    </row>
    <row r="62" spans="1:11" ht="20.100000000000001" customHeight="1" x14ac:dyDescent="0.2">
      <c r="A62" s="11" t="s">
        <v>8</v>
      </c>
      <c r="B62" s="13">
        <v>0</v>
      </c>
      <c r="C62" s="13">
        <v>16267</v>
      </c>
      <c r="D62" s="13">
        <v>9813</v>
      </c>
      <c r="E62" s="13">
        <v>27</v>
      </c>
      <c r="F62" s="13">
        <v>64</v>
      </c>
      <c r="G62" s="13">
        <v>42</v>
      </c>
      <c r="H62" s="13">
        <v>22</v>
      </c>
      <c r="I62" s="13">
        <v>74</v>
      </c>
      <c r="J62" s="29">
        <f t="shared" si="9"/>
        <v>26309</v>
      </c>
      <c r="K62" s="30">
        <f t="shared" si="10"/>
        <v>2118993</v>
      </c>
    </row>
    <row r="63" spans="1:11" ht="20.100000000000001" customHeight="1" x14ac:dyDescent="0.2">
      <c r="A63" s="11" t="s">
        <v>9</v>
      </c>
      <c r="B63" s="13">
        <v>100</v>
      </c>
      <c r="C63" s="13">
        <v>71450</v>
      </c>
      <c r="D63" s="13">
        <v>78675</v>
      </c>
      <c r="E63" s="13">
        <v>11</v>
      </c>
      <c r="F63" s="13">
        <v>60</v>
      </c>
      <c r="G63" s="13">
        <v>34</v>
      </c>
      <c r="H63" s="13">
        <v>20</v>
      </c>
      <c r="I63" s="13">
        <v>91</v>
      </c>
      <c r="J63" s="29">
        <f t="shared" si="9"/>
        <v>150441</v>
      </c>
      <c r="K63" s="30">
        <f t="shared" si="10"/>
        <v>11129926</v>
      </c>
    </row>
    <row r="64" spans="1:11" ht="20.100000000000001" customHeight="1" x14ac:dyDescent="0.2">
      <c r="A64" s="11" t="s">
        <v>10</v>
      </c>
      <c r="B64" s="13">
        <v>0</v>
      </c>
      <c r="C64" s="13">
        <v>137635</v>
      </c>
      <c r="D64" s="13">
        <v>114056</v>
      </c>
      <c r="E64" s="13">
        <v>65065</v>
      </c>
      <c r="F64" s="13">
        <v>115</v>
      </c>
      <c r="G64" s="13">
        <v>73</v>
      </c>
      <c r="H64" s="13">
        <v>46</v>
      </c>
      <c r="I64" s="13">
        <v>208</v>
      </c>
      <c r="J64" s="29">
        <f t="shared" si="9"/>
        <v>317198</v>
      </c>
      <c r="K64" s="30">
        <f t="shared" si="10"/>
        <v>21094740</v>
      </c>
    </row>
    <row r="65" spans="1:11" ht="20.100000000000001" customHeight="1" x14ac:dyDescent="0.2">
      <c r="A65" s="11" t="s">
        <v>11</v>
      </c>
      <c r="B65" s="13">
        <v>150</v>
      </c>
      <c r="C65" s="13">
        <v>384528</v>
      </c>
      <c r="D65" s="13">
        <v>405665</v>
      </c>
      <c r="E65" s="13">
        <v>93148</v>
      </c>
      <c r="F65" s="13">
        <v>115</v>
      </c>
      <c r="G65" s="13">
        <v>132</v>
      </c>
      <c r="H65" s="13">
        <v>77</v>
      </c>
      <c r="I65" s="13">
        <v>212</v>
      </c>
      <c r="J65" s="29">
        <f t="shared" si="9"/>
        <v>884027</v>
      </c>
      <c r="K65" s="30">
        <f t="shared" si="10"/>
        <v>61141926</v>
      </c>
    </row>
    <row r="66" spans="1:11" ht="20.100000000000001" customHeight="1" x14ac:dyDescent="0.2">
      <c r="A66" s="11" t="s">
        <v>12</v>
      </c>
      <c r="B66" s="13">
        <v>100</v>
      </c>
      <c r="C66" s="13">
        <v>184388</v>
      </c>
      <c r="D66" s="13">
        <v>192243</v>
      </c>
      <c r="E66" s="13">
        <v>60065</v>
      </c>
      <c r="F66" s="13">
        <v>96</v>
      </c>
      <c r="G66" s="13">
        <v>62</v>
      </c>
      <c r="H66" s="13">
        <v>56</v>
      </c>
      <c r="I66" s="13">
        <v>119</v>
      </c>
      <c r="J66" s="29">
        <f t="shared" si="9"/>
        <v>437129</v>
      </c>
      <c r="K66" s="30">
        <f t="shared" si="10"/>
        <v>29604076</v>
      </c>
    </row>
    <row r="67" spans="1:11" ht="20.100000000000001" customHeight="1" x14ac:dyDescent="0.2">
      <c r="A67" s="11" t="s">
        <v>13</v>
      </c>
      <c r="B67" s="13">
        <v>0</v>
      </c>
      <c r="C67" s="13">
        <v>452275</v>
      </c>
      <c r="D67" s="13">
        <v>559998</v>
      </c>
      <c r="E67" s="13">
        <v>80074</v>
      </c>
      <c r="F67" s="13">
        <v>113</v>
      </c>
      <c r="G67" s="13">
        <v>64</v>
      </c>
      <c r="H67" s="13">
        <v>64</v>
      </c>
      <c r="I67" s="13">
        <v>73</v>
      </c>
      <c r="J67" s="29">
        <f t="shared" si="9"/>
        <v>1092661</v>
      </c>
      <c r="K67" s="30">
        <f t="shared" si="10"/>
        <v>75230901</v>
      </c>
    </row>
    <row r="68" spans="1:11" ht="20.100000000000001" customHeight="1" x14ac:dyDescent="0.2">
      <c r="A68" s="11" t="s">
        <v>14</v>
      </c>
      <c r="B68" s="13">
        <v>0</v>
      </c>
      <c r="C68" s="13">
        <v>484669</v>
      </c>
      <c r="D68" s="13">
        <v>213242</v>
      </c>
      <c r="E68" s="13">
        <v>48070</v>
      </c>
      <c r="F68" s="13">
        <v>119</v>
      </c>
      <c r="G68" s="13">
        <v>67</v>
      </c>
      <c r="H68" s="13">
        <v>72</v>
      </c>
      <c r="I68" s="13">
        <v>112</v>
      </c>
      <c r="J68" s="29">
        <f t="shared" si="9"/>
        <v>746351</v>
      </c>
      <c r="K68" s="30">
        <f t="shared" si="10"/>
        <v>60332531</v>
      </c>
    </row>
    <row r="69" spans="1:11" ht="20.100000000000001" customHeight="1" thickBot="1" x14ac:dyDescent="0.25">
      <c r="A69" s="11" t="s">
        <v>15</v>
      </c>
      <c r="B69" s="13">
        <v>0</v>
      </c>
      <c r="C69" s="13">
        <v>184075</v>
      </c>
      <c r="D69" s="13">
        <v>112214</v>
      </c>
      <c r="E69" s="13">
        <v>25034</v>
      </c>
      <c r="F69" s="13">
        <v>64</v>
      </c>
      <c r="G69" s="13">
        <v>40</v>
      </c>
      <c r="H69" s="13">
        <v>26</v>
      </c>
      <c r="I69" s="13">
        <v>62</v>
      </c>
      <c r="J69" s="29">
        <f t="shared" si="9"/>
        <v>321515</v>
      </c>
      <c r="K69" s="30">
        <f t="shared" si="10"/>
        <v>24645004</v>
      </c>
    </row>
    <row r="70" spans="1:11" ht="20.100000000000001" customHeight="1" thickBot="1" x14ac:dyDescent="0.25">
      <c r="A70" s="12" t="s">
        <v>16</v>
      </c>
      <c r="B70" s="25">
        <f t="shared" ref="B70:K70" si="11">SUM(B58:B69)</f>
        <v>471</v>
      </c>
      <c r="C70" s="25">
        <f t="shared" si="11"/>
        <v>2026026</v>
      </c>
      <c r="D70" s="25">
        <f t="shared" si="11"/>
        <v>2204206</v>
      </c>
      <c r="E70" s="25">
        <f t="shared" si="11"/>
        <v>563167</v>
      </c>
      <c r="F70" s="25">
        <f t="shared" si="11"/>
        <v>66228</v>
      </c>
      <c r="G70" s="25">
        <f t="shared" si="11"/>
        <v>50797</v>
      </c>
      <c r="H70" s="25">
        <f>SUM(H58:H69)</f>
        <v>632</v>
      </c>
      <c r="I70" s="25">
        <f>SUM(I58:I69)</f>
        <v>1494</v>
      </c>
      <c r="J70" s="25">
        <f t="shared" si="11"/>
        <v>4913021</v>
      </c>
      <c r="K70" s="26">
        <f t="shared" si="11"/>
        <v>328046598</v>
      </c>
    </row>
    <row r="71" spans="1:11" ht="20.100000000000001" customHeight="1" thickTop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printOptions horizontalCentered="1"/>
  <pageMargins left="0" right="0" top="0" bottom="0" header="0.51181102362204722" footer="0.51181102362204722"/>
  <pageSetup paperSize="9" scale="60" orientation="landscape" r:id="rId1"/>
  <headerFooter alignWithMargins="0"/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view="pageBreakPreview" topLeftCell="A40" zoomScaleSheetLayoutView="100" workbookViewId="0">
      <selection activeCell="D19" sqref="D19"/>
    </sheetView>
  </sheetViews>
  <sheetFormatPr baseColWidth="10" defaultRowHeight="20.100000000000001" customHeight="1" x14ac:dyDescent="0.2"/>
  <cols>
    <col min="1" max="1" width="14.5703125" style="40" customWidth="1"/>
    <col min="2" max="2" width="21.28515625" style="40" bestFit="1" customWidth="1"/>
    <col min="3" max="5" width="20.7109375" style="40" bestFit="1" customWidth="1"/>
    <col min="6" max="6" width="22.28515625" style="40" bestFit="1" customWidth="1"/>
    <col min="7" max="7" width="22" style="40" customWidth="1"/>
    <col min="8" max="8" width="30.42578125" style="40" customWidth="1"/>
    <col min="9" max="9" width="18.7109375" style="40" bestFit="1" customWidth="1"/>
    <col min="10" max="10" width="19.140625" style="40" customWidth="1"/>
    <col min="11" max="11" width="22.5703125" style="40" customWidth="1"/>
    <col min="12" max="16384" width="11.42578125" style="40"/>
  </cols>
  <sheetData>
    <row r="1" spans="1:10" ht="20.100000000000001" customHeight="1" x14ac:dyDescent="0.2">
      <c r="A1" s="1"/>
      <c r="B1" s="1"/>
      <c r="C1" s="1"/>
      <c r="D1" s="70" t="s">
        <v>20</v>
      </c>
      <c r="E1" s="4"/>
      <c r="F1" s="4"/>
      <c r="G1" s="1"/>
      <c r="H1" s="1"/>
      <c r="I1" s="38"/>
      <c r="J1" s="38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38"/>
      <c r="J2" s="38"/>
    </row>
    <row r="3" spans="1:10" ht="20.100000000000001" customHeight="1" thickBot="1" x14ac:dyDescent="0.25">
      <c r="A3" s="4" t="s">
        <v>26</v>
      </c>
      <c r="B3" s="4"/>
      <c r="C3" s="4"/>
      <c r="D3" s="4"/>
      <c r="E3" s="5" t="s">
        <v>0</v>
      </c>
      <c r="F3" s="4"/>
      <c r="G3" s="36"/>
      <c r="H3" s="18" t="s">
        <v>30</v>
      </c>
      <c r="I3" s="41"/>
      <c r="J3" s="42"/>
    </row>
    <row r="4" spans="1:10" ht="24.95" customHeight="1" thickTop="1" thickBot="1" x14ac:dyDescent="0.25">
      <c r="A4" s="19" t="s">
        <v>1</v>
      </c>
      <c r="B4" s="20">
        <v>10000</v>
      </c>
      <c r="C4" s="20">
        <v>5000</v>
      </c>
      <c r="D4" s="20">
        <v>2000</v>
      </c>
      <c r="E4" s="20">
        <v>1000</v>
      </c>
      <c r="F4" s="21">
        <v>500</v>
      </c>
      <c r="G4" s="21" t="s">
        <v>2</v>
      </c>
      <c r="H4" s="22" t="s">
        <v>3</v>
      </c>
    </row>
    <row r="5" spans="1:10" ht="24.95" customHeight="1" x14ac:dyDescent="0.2">
      <c r="A5" s="11" t="s">
        <v>4</v>
      </c>
      <c r="B5" s="31">
        <v>8768000</v>
      </c>
      <c r="C5" s="31">
        <v>3468000</v>
      </c>
      <c r="D5" s="31">
        <v>915000</v>
      </c>
      <c r="E5" s="31">
        <v>496000</v>
      </c>
      <c r="F5" s="31">
        <v>393000</v>
      </c>
      <c r="G5" s="32">
        <f>SUM(B5:F5)</f>
        <v>14040000</v>
      </c>
      <c r="H5" s="33">
        <f>+B5*10000+C5*5000+D5*2000+E5*1000+F5*500</f>
        <v>107542500000</v>
      </c>
    </row>
    <row r="6" spans="1:10" ht="24.95" customHeight="1" x14ac:dyDescent="0.2">
      <c r="A6" s="11" t="s">
        <v>5</v>
      </c>
      <c r="B6" s="31">
        <v>7575000</v>
      </c>
      <c r="C6" s="31">
        <v>3198000</v>
      </c>
      <c r="D6" s="31">
        <v>1057000</v>
      </c>
      <c r="E6" s="31">
        <v>629000</v>
      </c>
      <c r="F6" s="31">
        <v>445000</v>
      </c>
      <c r="G6" s="32">
        <f t="shared" ref="G6:G16" si="0">SUM(B6:F6)</f>
        <v>12904000</v>
      </c>
      <c r="H6" s="33">
        <f t="shared" ref="H6:H16" si="1">+B6*10000+C6*5000+D6*2000+E6*1000+F6*500</f>
        <v>94705500000</v>
      </c>
    </row>
    <row r="7" spans="1:10" ht="24.95" customHeight="1" x14ac:dyDescent="0.2">
      <c r="A7" s="11" t="s">
        <v>6</v>
      </c>
      <c r="B7" s="31">
        <v>5464000</v>
      </c>
      <c r="C7" s="31">
        <v>2946000</v>
      </c>
      <c r="D7" s="31">
        <v>798000</v>
      </c>
      <c r="E7" s="31">
        <v>571000</v>
      </c>
      <c r="F7" s="31">
        <v>459000</v>
      </c>
      <c r="G7" s="32">
        <f t="shared" si="0"/>
        <v>10238000</v>
      </c>
      <c r="H7" s="33">
        <f t="shared" si="1"/>
        <v>71766500000</v>
      </c>
    </row>
    <row r="8" spans="1:10" ht="24.95" customHeight="1" x14ac:dyDescent="0.2">
      <c r="A8" s="11" t="s">
        <v>7</v>
      </c>
      <c r="B8" s="31">
        <v>4853000</v>
      </c>
      <c r="C8" s="31">
        <v>2703000</v>
      </c>
      <c r="D8" s="31">
        <v>820000</v>
      </c>
      <c r="E8" s="31">
        <v>475000</v>
      </c>
      <c r="F8" s="31">
        <v>540000</v>
      </c>
      <c r="G8" s="32">
        <f t="shared" si="0"/>
        <v>9391000</v>
      </c>
      <c r="H8" s="33">
        <f t="shared" si="1"/>
        <v>64430000000</v>
      </c>
    </row>
    <row r="9" spans="1:10" ht="24.95" customHeight="1" x14ac:dyDescent="0.2">
      <c r="A9" s="11" t="s">
        <v>19</v>
      </c>
      <c r="B9" s="31">
        <v>6573003</v>
      </c>
      <c r="C9" s="31">
        <v>3718000</v>
      </c>
      <c r="D9" s="31">
        <v>1063000</v>
      </c>
      <c r="E9" s="31">
        <v>582003</v>
      </c>
      <c r="F9" s="31">
        <v>384003</v>
      </c>
      <c r="G9" s="32">
        <f t="shared" si="0"/>
        <v>12320009</v>
      </c>
      <c r="H9" s="33">
        <f t="shared" si="1"/>
        <v>87220034500</v>
      </c>
    </row>
    <row r="10" spans="1:10" ht="24.95" customHeight="1" x14ac:dyDescent="0.2">
      <c r="A10" s="11" t="s">
        <v>9</v>
      </c>
      <c r="B10" s="31">
        <v>6317000</v>
      </c>
      <c r="C10" s="31">
        <v>3707000</v>
      </c>
      <c r="D10" s="31">
        <v>1202000</v>
      </c>
      <c r="E10" s="31">
        <v>624002</v>
      </c>
      <c r="F10" s="31">
        <v>604001</v>
      </c>
      <c r="G10" s="32">
        <f t="shared" si="0"/>
        <v>12454003</v>
      </c>
      <c r="H10" s="33">
        <f t="shared" si="1"/>
        <v>85035002500</v>
      </c>
    </row>
    <row r="11" spans="1:10" ht="24.95" customHeight="1" x14ac:dyDescent="0.2">
      <c r="A11" s="11" t="s">
        <v>10</v>
      </c>
      <c r="B11" s="31">
        <v>8689000</v>
      </c>
      <c r="C11" s="31">
        <v>4698000</v>
      </c>
      <c r="D11" s="31">
        <v>1291000</v>
      </c>
      <c r="E11" s="31">
        <v>957000</v>
      </c>
      <c r="F11" s="31">
        <v>887000</v>
      </c>
      <c r="G11" s="32">
        <f t="shared" si="0"/>
        <v>16522000</v>
      </c>
      <c r="H11" s="33">
        <f t="shared" si="1"/>
        <v>114362500000</v>
      </c>
    </row>
    <row r="12" spans="1:10" ht="24.95" customHeight="1" x14ac:dyDescent="0.2">
      <c r="A12" s="11" t="s">
        <v>11</v>
      </c>
      <c r="B12" s="31">
        <v>7418000</v>
      </c>
      <c r="C12" s="31">
        <v>4010000</v>
      </c>
      <c r="D12" s="31">
        <v>910000</v>
      </c>
      <c r="E12" s="31">
        <v>529000</v>
      </c>
      <c r="F12" s="31">
        <v>532000</v>
      </c>
      <c r="G12" s="32">
        <f t="shared" si="0"/>
        <v>13399000</v>
      </c>
      <c r="H12" s="33">
        <f t="shared" si="1"/>
        <v>96845000000</v>
      </c>
    </row>
    <row r="13" spans="1:10" ht="24.95" customHeight="1" x14ac:dyDescent="0.2">
      <c r="A13" s="11" t="s">
        <v>12</v>
      </c>
      <c r="B13" s="31">
        <v>6900000</v>
      </c>
      <c r="C13" s="31">
        <v>3303000</v>
      </c>
      <c r="D13" s="31">
        <v>762000</v>
      </c>
      <c r="E13" s="31">
        <v>494000</v>
      </c>
      <c r="F13" s="31">
        <v>453000</v>
      </c>
      <c r="G13" s="32">
        <f t="shared" si="0"/>
        <v>11912000</v>
      </c>
      <c r="H13" s="33">
        <f t="shared" si="1"/>
        <v>87759500000</v>
      </c>
    </row>
    <row r="14" spans="1:10" ht="24.95" customHeight="1" x14ac:dyDescent="0.2">
      <c r="A14" s="11" t="s">
        <v>13</v>
      </c>
      <c r="B14" s="31">
        <v>6749000</v>
      </c>
      <c r="C14" s="31">
        <v>2940000</v>
      </c>
      <c r="D14" s="31">
        <v>534000</v>
      </c>
      <c r="E14" s="31">
        <v>342000</v>
      </c>
      <c r="F14" s="31">
        <v>221000</v>
      </c>
      <c r="G14" s="32">
        <f t="shared" si="0"/>
        <v>10786000</v>
      </c>
      <c r="H14" s="33">
        <f t="shared" si="1"/>
        <v>83710500000</v>
      </c>
    </row>
    <row r="15" spans="1:10" ht="24.95" customHeight="1" x14ac:dyDescent="0.2">
      <c r="A15" s="11" t="s">
        <v>14</v>
      </c>
      <c r="B15" s="31">
        <v>5044000</v>
      </c>
      <c r="C15" s="31">
        <v>2355000</v>
      </c>
      <c r="D15" s="31">
        <v>331000</v>
      </c>
      <c r="E15" s="31">
        <v>233000</v>
      </c>
      <c r="F15" s="31">
        <v>234000</v>
      </c>
      <c r="G15" s="32">
        <f t="shared" si="0"/>
        <v>8197000</v>
      </c>
      <c r="H15" s="33">
        <f t="shared" si="1"/>
        <v>63227000000</v>
      </c>
    </row>
    <row r="16" spans="1:10" ht="24.95" customHeight="1" thickBot="1" x14ac:dyDescent="0.25">
      <c r="A16" s="11" t="s">
        <v>15</v>
      </c>
      <c r="B16" s="31">
        <v>4410000</v>
      </c>
      <c r="C16" s="31">
        <v>1652000</v>
      </c>
      <c r="D16" s="31">
        <v>227000</v>
      </c>
      <c r="E16" s="31">
        <v>102000</v>
      </c>
      <c r="F16" s="31">
        <v>168000</v>
      </c>
      <c r="G16" s="32">
        <f t="shared" si="0"/>
        <v>6559000</v>
      </c>
      <c r="H16" s="33">
        <f t="shared" si="1"/>
        <v>53000000000</v>
      </c>
    </row>
    <row r="17" spans="1:10" ht="24.95" customHeight="1" thickBot="1" x14ac:dyDescent="0.25">
      <c r="A17" s="12" t="s">
        <v>16</v>
      </c>
      <c r="B17" s="25">
        <f>SUM(B5:B16)</f>
        <v>78760003</v>
      </c>
      <c r="C17" s="25">
        <f t="shared" ref="C17:H17" si="2">SUM(C5:C16)</f>
        <v>38698000</v>
      </c>
      <c r="D17" s="25">
        <f t="shared" si="2"/>
        <v>9910000</v>
      </c>
      <c r="E17" s="25">
        <f t="shared" si="2"/>
        <v>6034005</v>
      </c>
      <c r="F17" s="25">
        <f t="shared" si="2"/>
        <v>5320004</v>
      </c>
      <c r="G17" s="25">
        <f t="shared" si="2"/>
        <v>138722012</v>
      </c>
      <c r="H17" s="25">
        <f t="shared" si="2"/>
        <v>1009604037000</v>
      </c>
    </row>
    <row r="18" spans="1:10" ht="20.100000000000001" customHeight="1" thickTop="1" x14ac:dyDescent="0.2">
      <c r="A18" s="2"/>
      <c r="B18" s="2"/>
      <c r="C18" s="2"/>
      <c r="D18" s="2"/>
      <c r="E18" s="2"/>
      <c r="F18" s="2"/>
      <c r="G18" s="2"/>
      <c r="H18" s="2"/>
    </row>
    <row r="19" spans="1:10" ht="20.100000000000001" customHeight="1" x14ac:dyDescent="0.2">
      <c r="A19" s="1"/>
      <c r="B19" s="1"/>
      <c r="C19" s="1"/>
      <c r="D19" s="71" t="s">
        <v>18</v>
      </c>
      <c r="E19" s="4"/>
      <c r="F19" s="4"/>
      <c r="G19" s="1"/>
      <c r="H19" s="1"/>
      <c r="I19" s="38"/>
      <c r="J19" s="38"/>
    </row>
    <row r="20" spans="1:10" ht="20.100000000000001" customHeight="1" thickBot="1" x14ac:dyDescent="0.25">
      <c r="A20" s="4" t="s">
        <v>26</v>
      </c>
      <c r="B20" s="4"/>
      <c r="C20" s="4"/>
      <c r="D20" s="4"/>
      <c r="E20" s="5" t="s">
        <v>0</v>
      </c>
      <c r="F20" s="4"/>
      <c r="G20" s="36"/>
      <c r="H20" s="18" t="s">
        <v>30</v>
      </c>
      <c r="I20" s="41"/>
      <c r="J20" s="42"/>
    </row>
    <row r="21" spans="1:10" ht="24.95" customHeight="1" thickTop="1" thickBot="1" x14ac:dyDescent="0.25">
      <c r="A21" s="19" t="s">
        <v>1</v>
      </c>
      <c r="B21" s="20">
        <v>10000</v>
      </c>
      <c r="C21" s="20">
        <v>5000</v>
      </c>
      <c r="D21" s="20">
        <v>2000</v>
      </c>
      <c r="E21" s="20">
        <v>1000</v>
      </c>
      <c r="F21" s="21">
        <v>500</v>
      </c>
      <c r="G21" s="21" t="s">
        <v>2</v>
      </c>
      <c r="H21" s="22" t="s">
        <v>3</v>
      </c>
    </row>
    <row r="22" spans="1:10" ht="24.95" customHeight="1" x14ac:dyDescent="0.2">
      <c r="A22" s="11" t="s">
        <v>4</v>
      </c>
      <c r="B22" s="13">
        <v>7748595</v>
      </c>
      <c r="C22" s="13">
        <v>3096116</v>
      </c>
      <c r="D22" s="13">
        <v>1753572</v>
      </c>
      <c r="E22" s="13">
        <v>1453532</v>
      </c>
      <c r="F22" s="13">
        <v>1181914</v>
      </c>
      <c r="G22" s="28">
        <f>SUM(B22:F22)</f>
        <v>15233729</v>
      </c>
      <c r="H22" s="27">
        <f>+B22*10000+C22*5000+D22*2000+E22*1000+F22*500</f>
        <v>98518163000</v>
      </c>
    </row>
    <row r="23" spans="1:10" ht="24.95" customHeight="1" x14ac:dyDescent="0.2">
      <c r="A23" s="11" t="s">
        <v>5</v>
      </c>
      <c r="B23" s="13">
        <v>5933655</v>
      </c>
      <c r="C23" s="13">
        <v>6241631</v>
      </c>
      <c r="D23" s="13">
        <v>1821955</v>
      </c>
      <c r="E23" s="13">
        <v>975570</v>
      </c>
      <c r="F23" s="13">
        <v>1126154</v>
      </c>
      <c r="G23" s="28">
        <f t="shared" ref="G23:G33" si="3">SUM(B23:F23)</f>
        <v>16098965</v>
      </c>
      <c r="H23" s="27">
        <f t="shared" ref="H23:H33" si="4">+B23*10000+C23*5000+D23*2000+E23*1000+F23*500</f>
        <v>95727262000</v>
      </c>
    </row>
    <row r="24" spans="1:10" ht="24.95" customHeight="1" x14ac:dyDescent="0.2">
      <c r="A24" s="11" t="s">
        <v>6</v>
      </c>
      <c r="B24" s="13">
        <v>7230204</v>
      </c>
      <c r="C24" s="13">
        <v>6247584</v>
      </c>
      <c r="D24" s="13">
        <v>1899218</v>
      </c>
      <c r="E24" s="13">
        <v>895489</v>
      </c>
      <c r="F24" s="13">
        <v>1152375</v>
      </c>
      <c r="G24" s="28">
        <f t="shared" si="3"/>
        <v>17424870</v>
      </c>
      <c r="H24" s="27">
        <f t="shared" si="4"/>
        <v>108810072500</v>
      </c>
    </row>
    <row r="25" spans="1:10" ht="24.95" customHeight="1" x14ac:dyDescent="0.2">
      <c r="A25" s="11" t="s">
        <v>7</v>
      </c>
      <c r="B25" s="13">
        <v>9086174</v>
      </c>
      <c r="C25" s="13">
        <v>6565006</v>
      </c>
      <c r="D25" s="13">
        <v>1836893</v>
      </c>
      <c r="E25" s="13">
        <v>868595</v>
      </c>
      <c r="F25" s="13">
        <v>793468</v>
      </c>
      <c r="G25" s="28">
        <f t="shared" si="3"/>
        <v>19150136</v>
      </c>
      <c r="H25" s="27">
        <f t="shared" si="4"/>
        <v>128625885000</v>
      </c>
    </row>
    <row r="26" spans="1:10" ht="24.95" customHeight="1" x14ac:dyDescent="0.2">
      <c r="A26" s="11" t="s">
        <v>19</v>
      </c>
      <c r="B26" s="13">
        <v>6394475</v>
      </c>
      <c r="C26" s="13">
        <v>4658136</v>
      </c>
      <c r="D26" s="13">
        <v>953918</v>
      </c>
      <c r="E26" s="13">
        <v>585022</v>
      </c>
      <c r="F26" s="13">
        <v>581113</v>
      </c>
      <c r="G26" s="28">
        <f t="shared" si="3"/>
        <v>13172664</v>
      </c>
      <c r="H26" s="27">
        <f t="shared" si="4"/>
        <v>90018844500</v>
      </c>
    </row>
    <row r="27" spans="1:10" ht="24.95" customHeight="1" x14ac:dyDescent="0.2">
      <c r="A27" s="11" t="s">
        <v>9</v>
      </c>
      <c r="B27" s="13">
        <v>5210885</v>
      </c>
      <c r="C27" s="13">
        <v>3900931</v>
      </c>
      <c r="D27" s="13">
        <v>870523</v>
      </c>
      <c r="E27" s="13">
        <v>546592</v>
      </c>
      <c r="F27" s="13">
        <v>511671</v>
      </c>
      <c r="G27" s="28">
        <f t="shared" si="3"/>
        <v>11040602</v>
      </c>
      <c r="H27" s="27">
        <f t="shared" si="4"/>
        <v>74156978500</v>
      </c>
    </row>
    <row r="28" spans="1:10" ht="24.95" customHeight="1" x14ac:dyDescent="0.2">
      <c r="A28" s="11" t="s">
        <v>10</v>
      </c>
      <c r="B28" s="13">
        <v>11174378</v>
      </c>
      <c r="C28" s="13">
        <v>4250659</v>
      </c>
      <c r="D28" s="13">
        <v>1048858</v>
      </c>
      <c r="E28" s="13">
        <v>778409</v>
      </c>
      <c r="F28" s="13">
        <v>669279</v>
      </c>
      <c r="G28" s="28">
        <f t="shared" si="3"/>
        <v>17921583</v>
      </c>
      <c r="H28" s="27">
        <f t="shared" si="4"/>
        <v>136207839500</v>
      </c>
    </row>
    <row r="29" spans="1:10" ht="24.95" customHeight="1" x14ac:dyDescent="0.2">
      <c r="A29" s="11" t="s">
        <v>11</v>
      </c>
      <c r="B29" s="13">
        <v>8392043</v>
      </c>
      <c r="C29" s="13">
        <v>3523635</v>
      </c>
      <c r="D29" s="13">
        <v>737669</v>
      </c>
      <c r="E29" s="13">
        <v>715319</v>
      </c>
      <c r="F29" s="13">
        <v>527843</v>
      </c>
      <c r="G29" s="28">
        <f t="shared" si="3"/>
        <v>13896509</v>
      </c>
      <c r="H29" s="27">
        <f t="shared" si="4"/>
        <v>103993183500</v>
      </c>
    </row>
    <row r="30" spans="1:10" ht="24.95" customHeight="1" x14ac:dyDescent="0.2">
      <c r="A30" s="11" t="s">
        <v>12</v>
      </c>
      <c r="B30" s="13">
        <v>9035282</v>
      </c>
      <c r="C30" s="13">
        <v>3462830</v>
      </c>
      <c r="D30" s="13">
        <v>790868</v>
      </c>
      <c r="E30" s="13">
        <v>796463</v>
      </c>
      <c r="F30" s="13">
        <v>731839</v>
      </c>
      <c r="G30" s="28">
        <f t="shared" si="3"/>
        <v>14817282</v>
      </c>
      <c r="H30" s="27">
        <f t="shared" si="4"/>
        <v>110411088500</v>
      </c>
    </row>
    <row r="31" spans="1:10" ht="24.95" customHeight="1" x14ac:dyDescent="0.2">
      <c r="A31" s="11" t="s">
        <v>13</v>
      </c>
      <c r="B31" s="13">
        <v>9044398</v>
      </c>
      <c r="C31" s="13">
        <v>3471292</v>
      </c>
      <c r="D31" s="13">
        <v>855450</v>
      </c>
      <c r="E31" s="13">
        <v>979216</v>
      </c>
      <c r="F31" s="13">
        <v>796761</v>
      </c>
      <c r="G31" s="28">
        <f t="shared" si="3"/>
        <v>15147117</v>
      </c>
      <c r="H31" s="27">
        <f t="shared" si="4"/>
        <v>110888936500</v>
      </c>
    </row>
    <row r="32" spans="1:10" ht="24.95" customHeight="1" x14ac:dyDescent="0.2">
      <c r="A32" s="11" t="s">
        <v>14</v>
      </c>
      <c r="B32" s="13">
        <v>9276873</v>
      </c>
      <c r="C32" s="13">
        <v>3574890</v>
      </c>
      <c r="D32" s="13">
        <v>547554</v>
      </c>
      <c r="E32" s="13">
        <v>580438</v>
      </c>
      <c r="F32" s="13">
        <v>525941</v>
      </c>
      <c r="G32" s="28">
        <f t="shared" si="3"/>
        <v>14505696</v>
      </c>
      <c r="H32" s="27">
        <f t="shared" si="4"/>
        <v>112581696500</v>
      </c>
    </row>
    <row r="33" spans="1:11" ht="24.95" customHeight="1" thickBot="1" x14ac:dyDescent="0.25">
      <c r="A33" s="11" t="s">
        <v>15</v>
      </c>
      <c r="B33" s="13">
        <v>14308612</v>
      </c>
      <c r="C33" s="13">
        <v>6244499</v>
      </c>
      <c r="D33" s="13">
        <v>703791</v>
      </c>
      <c r="E33" s="13">
        <v>805290</v>
      </c>
      <c r="F33" s="13">
        <v>760200</v>
      </c>
      <c r="G33" s="28">
        <f t="shared" si="3"/>
        <v>22822392</v>
      </c>
      <c r="H33" s="27">
        <f t="shared" si="4"/>
        <v>176901587000</v>
      </c>
    </row>
    <row r="34" spans="1:11" ht="24.95" customHeight="1" thickBot="1" x14ac:dyDescent="0.25">
      <c r="A34" s="12" t="s">
        <v>16</v>
      </c>
      <c r="B34" s="25">
        <f t="shared" ref="B34:H34" si="5">SUM(B22:B33)</f>
        <v>102835574</v>
      </c>
      <c r="C34" s="25">
        <f t="shared" si="5"/>
        <v>55237209</v>
      </c>
      <c r="D34" s="25">
        <f t="shared" si="5"/>
        <v>13820269</v>
      </c>
      <c r="E34" s="25">
        <f t="shared" si="5"/>
        <v>9979935</v>
      </c>
      <c r="F34" s="25">
        <f t="shared" si="5"/>
        <v>9358558</v>
      </c>
      <c r="G34" s="25">
        <f t="shared" si="5"/>
        <v>191231545</v>
      </c>
      <c r="H34" s="25">
        <f t="shared" si="5"/>
        <v>1346841537000</v>
      </c>
    </row>
    <row r="35" spans="1:11" ht="20.100000000000001" customHeight="1" thickTop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7" spans="1:11" ht="20.100000000000001" customHeight="1" x14ac:dyDescent="0.2">
      <c r="A37" s="1"/>
      <c r="B37" s="1"/>
      <c r="C37" s="1"/>
      <c r="D37" s="70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26</v>
      </c>
      <c r="B38" s="4"/>
      <c r="C38" s="4"/>
      <c r="D38" s="4"/>
      <c r="E38" s="5" t="s">
        <v>27</v>
      </c>
      <c r="F38" s="4"/>
      <c r="G38" s="4"/>
      <c r="H38" s="4"/>
      <c r="I38" s="4"/>
      <c r="J38" s="36"/>
      <c r="K38" s="18" t="s">
        <v>30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345</v>
      </c>
      <c r="D40" s="13">
        <v>17</v>
      </c>
      <c r="E40" s="13">
        <v>39</v>
      </c>
      <c r="F40" s="13">
        <v>39</v>
      </c>
      <c r="G40" s="13">
        <v>4</v>
      </c>
      <c r="H40" s="13">
        <v>10</v>
      </c>
      <c r="I40" s="13">
        <v>3</v>
      </c>
      <c r="J40" s="29">
        <f>SUM(B40:I40)</f>
        <v>457</v>
      </c>
      <c r="K40" s="30">
        <f>B40*500+C40*100+D40*50+E40*25+F40*10+G40*5+H40*2+I40*1</f>
        <v>36758</v>
      </c>
    </row>
    <row r="41" spans="1:11" ht="20.100000000000001" customHeight="1" x14ac:dyDescent="0.2">
      <c r="A41" s="11" t="s">
        <v>5</v>
      </c>
      <c r="B41" s="13">
        <v>0</v>
      </c>
      <c r="C41" s="13">
        <v>11</v>
      </c>
      <c r="D41" s="13">
        <v>58</v>
      </c>
      <c r="E41" s="13">
        <v>3</v>
      </c>
      <c r="F41" s="13">
        <v>29</v>
      </c>
      <c r="G41" s="13">
        <v>7</v>
      </c>
      <c r="H41" s="13">
        <v>12</v>
      </c>
      <c r="I41" s="13">
        <v>4</v>
      </c>
      <c r="J41" s="29">
        <f t="shared" ref="J41:J51" si="6">SUM(B41:I41)</f>
        <v>124</v>
      </c>
      <c r="K41" s="30">
        <f t="shared" ref="K41:K51" si="7">B41*500+C41*100+D41*50+E41*25+F41*10+G41*5+H41*2+I41*1</f>
        <v>4428</v>
      </c>
    </row>
    <row r="42" spans="1:11" ht="20.100000000000001" customHeight="1" x14ac:dyDescent="0.2">
      <c r="A42" s="11" t="s">
        <v>6</v>
      </c>
      <c r="B42" s="13">
        <v>0</v>
      </c>
      <c r="C42" s="13">
        <v>4</v>
      </c>
      <c r="D42" s="13">
        <v>15</v>
      </c>
      <c r="E42" s="13">
        <v>11</v>
      </c>
      <c r="F42" s="13">
        <v>12</v>
      </c>
      <c r="G42" s="13">
        <v>1</v>
      </c>
      <c r="H42" s="13">
        <v>1</v>
      </c>
      <c r="I42" s="13">
        <v>5</v>
      </c>
      <c r="J42" s="29">
        <f t="shared" si="6"/>
        <v>49</v>
      </c>
      <c r="K42" s="30">
        <f t="shared" si="7"/>
        <v>1557</v>
      </c>
    </row>
    <row r="43" spans="1:11" ht="20.100000000000001" customHeight="1" x14ac:dyDescent="0.2">
      <c r="A43" s="11" t="s">
        <v>7</v>
      </c>
      <c r="B43" s="13">
        <v>4000</v>
      </c>
      <c r="C43" s="13"/>
      <c r="D43" s="13">
        <v>29</v>
      </c>
      <c r="E43" s="13">
        <v>1</v>
      </c>
      <c r="F43" s="13">
        <v>17</v>
      </c>
      <c r="G43" s="13">
        <v>4</v>
      </c>
      <c r="H43" s="13">
        <v>5</v>
      </c>
      <c r="I43" s="13">
        <v>3</v>
      </c>
      <c r="J43" s="29">
        <f t="shared" si="6"/>
        <v>4059</v>
      </c>
      <c r="K43" s="30">
        <f t="shared" si="7"/>
        <v>2001678</v>
      </c>
    </row>
    <row r="44" spans="1:11" ht="20.100000000000001" customHeight="1" x14ac:dyDescent="0.2">
      <c r="A44" s="11" t="s">
        <v>8</v>
      </c>
      <c r="B44" s="13">
        <v>0</v>
      </c>
      <c r="C44" s="13">
        <v>12</v>
      </c>
      <c r="D44" s="13">
        <v>11</v>
      </c>
      <c r="E44" s="13"/>
      <c r="F44" s="13">
        <v>16</v>
      </c>
      <c r="G44" s="13">
        <v>3</v>
      </c>
      <c r="H44" s="13">
        <v>3</v>
      </c>
      <c r="I44" s="13">
        <v>9</v>
      </c>
      <c r="J44" s="29">
        <f t="shared" si="6"/>
        <v>54</v>
      </c>
      <c r="K44" s="30">
        <f t="shared" si="7"/>
        <v>1940</v>
      </c>
    </row>
    <row r="45" spans="1:11" ht="20.100000000000001" customHeight="1" x14ac:dyDescent="0.2">
      <c r="A45" s="11" t="s">
        <v>9</v>
      </c>
      <c r="B45" s="13">
        <v>0</v>
      </c>
      <c r="C45" s="13">
        <v>12</v>
      </c>
      <c r="D45" s="13">
        <v>7</v>
      </c>
      <c r="E45" s="13">
        <v>4</v>
      </c>
      <c r="F45" s="13">
        <v>13</v>
      </c>
      <c r="G45" s="13">
        <v>4</v>
      </c>
      <c r="H45" s="13">
        <v>2</v>
      </c>
      <c r="I45" s="13">
        <v>5</v>
      </c>
      <c r="J45" s="29">
        <f t="shared" si="6"/>
        <v>47</v>
      </c>
      <c r="K45" s="30">
        <f t="shared" si="7"/>
        <v>1809</v>
      </c>
    </row>
    <row r="46" spans="1:11" ht="20.100000000000001" customHeight="1" x14ac:dyDescent="0.2">
      <c r="A46" s="11" t="s">
        <v>10</v>
      </c>
      <c r="B46" s="13">
        <v>4000</v>
      </c>
      <c r="C46" s="13">
        <v>515</v>
      </c>
      <c r="D46" s="13">
        <v>1015</v>
      </c>
      <c r="E46" s="13">
        <v>4</v>
      </c>
      <c r="F46" s="13">
        <v>22</v>
      </c>
      <c r="G46" s="13">
        <v>5</v>
      </c>
      <c r="H46" s="13">
        <v>7</v>
      </c>
      <c r="I46" s="13">
        <v>20</v>
      </c>
      <c r="J46" s="29">
        <f t="shared" si="6"/>
        <v>5588</v>
      </c>
      <c r="K46" s="30">
        <f t="shared" si="7"/>
        <v>2102629</v>
      </c>
    </row>
    <row r="47" spans="1:11" ht="20.100000000000001" customHeight="1" x14ac:dyDescent="0.2">
      <c r="A47" s="11" t="s">
        <v>11</v>
      </c>
      <c r="B47" s="13">
        <v>12000</v>
      </c>
      <c r="C47" s="13">
        <v>33</v>
      </c>
      <c r="D47" s="13">
        <v>6</v>
      </c>
      <c r="E47" s="13">
        <v>20</v>
      </c>
      <c r="F47" s="13">
        <v>29</v>
      </c>
      <c r="G47" s="13">
        <v>5</v>
      </c>
      <c r="H47" s="13">
        <v>8</v>
      </c>
      <c r="I47" s="13">
        <v>6</v>
      </c>
      <c r="J47" s="29">
        <f t="shared" si="6"/>
        <v>12107</v>
      </c>
      <c r="K47" s="30">
        <f t="shared" si="7"/>
        <v>6004437</v>
      </c>
    </row>
    <row r="48" spans="1:11" ht="20.100000000000001" customHeight="1" x14ac:dyDescent="0.2">
      <c r="A48" s="11" t="s">
        <v>12</v>
      </c>
      <c r="B48" s="13">
        <v>8000</v>
      </c>
      <c r="C48" s="13">
        <v>28</v>
      </c>
      <c r="D48" s="13">
        <v>28</v>
      </c>
      <c r="E48" s="13">
        <v>31</v>
      </c>
      <c r="F48" s="13">
        <v>25</v>
      </c>
      <c r="G48" s="13">
        <v>4</v>
      </c>
      <c r="H48" s="13">
        <v>18</v>
      </c>
      <c r="I48" s="13">
        <v>13</v>
      </c>
      <c r="J48" s="29">
        <f t="shared" si="6"/>
        <v>8147</v>
      </c>
      <c r="K48" s="30">
        <f t="shared" si="7"/>
        <v>4005294</v>
      </c>
    </row>
    <row r="49" spans="1:11" ht="20.100000000000001" customHeight="1" x14ac:dyDescent="0.2">
      <c r="A49" s="11" t="s">
        <v>13</v>
      </c>
      <c r="B49" s="13">
        <v>4000</v>
      </c>
      <c r="C49" s="13">
        <v>13</v>
      </c>
      <c r="D49" s="13">
        <v>40</v>
      </c>
      <c r="E49" s="13">
        <v>10</v>
      </c>
      <c r="F49" s="13">
        <v>19</v>
      </c>
      <c r="G49" s="13">
        <v>4</v>
      </c>
      <c r="H49" s="13">
        <v>9</v>
      </c>
      <c r="I49" s="13">
        <v>3</v>
      </c>
      <c r="J49" s="29">
        <f t="shared" si="6"/>
        <v>4098</v>
      </c>
      <c r="K49" s="30">
        <f t="shared" si="7"/>
        <v>2003781</v>
      </c>
    </row>
    <row r="50" spans="1:11" ht="20.100000000000001" customHeight="1" x14ac:dyDescent="0.2">
      <c r="A50" s="11" t="s">
        <v>14</v>
      </c>
      <c r="B50" s="13">
        <v>4000</v>
      </c>
      <c r="C50" s="13">
        <v>14</v>
      </c>
      <c r="D50" s="13">
        <v>12</v>
      </c>
      <c r="E50" s="13"/>
      <c r="F50" s="13">
        <v>24</v>
      </c>
      <c r="G50" s="13">
        <v>8</v>
      </c>
      <c r="H50" s="13">
        <v>4</v>
      </c>
      <c r="I50" s="13">
        <v>2</v>
      </c>
      <c r="J50" s="29">
        <f t="shared" si="6"/>
        <v>4064</v>
      </c>
      <c r="K50" s="30">
        <f t="shared" si="7"/>
        <v>2002290</v>
      </c>
    </row>
    <row r="51" spans="1:11" ht="20.100000000000001" customHeight="1" thickBot="1" x14ac:dyDescent="0.25">
      <c r="A51" s="11" t="s">
        <v>15</v>
      </c>
      <c r="B51" s="13">
        <v>4000</v>
      </c>
      <c r="C51" s="13">
        <v>9</v>
      </c>
      <c r="D51" s="13">
        <v>26</v>
      </c>
      <c r="E51" s="13">
        <v>14</v>
      </c>
      <c r="F51" s="13">
        <v>17</v>
      </c>
      <c r="G51" s="13">
        <v>3</v>
      </c>
      <c r="H51" s="13">
        <v>4</v>
      </c>
      <c r="I51" s="13">
        <v>1</v>
      </c>
      <c r="J51" s="29">
        <f t="shared" si="6"/>
        <v>4074</v>
      </c>
      <c r="K51" s="30">
        <f t="shared" si="7"/>
        <v>2002744</v>
      </c>
    </row>
    <row r="52" spans="1:11" ht="20.100000000000001" customHeight="1" thickBot="1" x14ac:dyDescent="0.25">
      <c r="A52" s="12" t="s">
        <v>16</v>
      </c>
      <c r="B52" s="25">
        <f t="shared" ref="B52:K52" si="8">SUM(B40:B51)</f>
        <v>40000</v>
      </c>
      <c r="C52" s="25">
        <f t="shared" si="8"/>
        <v>996</v>
      </c>
      <c r="D52" s="25">
        <f t="shared" si="8"/>
        <v>1264</v>
      </c>
      <c r="E52" s="25">
        <f t="shared" si="8"/>
        <v>137</v>
      </c>
      <c r="F52" s="25">
        <f t="shared" si="8"/>
        <v>262</v>
      </c>
      <c r="G52" s="25">
        <f t="shared" si="8"/>
        <v>52</v>
      </c>
      <c r="H52" s="25">
        <f>SUM(H40:H51)</f>
        <v>83</v>
      </c>
      <c r="I52" s="25">
        <f>SUM(I40:I51)</f>
        <v>74</v>
      </c>
      <c r="J52" s="25">
        <f t="shared" si="8"/>
        <v>42868</v>
      </c>
      <c r="K52" s="26">
        <f t="shared" si="8"/>
        <v>20169345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71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26</v>
      </c>
      <c r="B56" s="4"/>
      <c r="C56" s="4"/>
      <c r="D56" s="4"/>
      <c r="E56" s="5" t="s">
        <v>27</v>
      </c>
      <c r="F56" s="4"/>
      <c r="G56" s="4"/>
      <c r="H56" s="4"/>
      <c r="I56" s="4"/>
      <c r="J56" s="36"/>
      <c r="K56" s="6" t="str">
        <f>K38</f>
        <v>Exercice : 2024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0</v>
      </c>
      <c r="C58" s="13">
        <v>115586</v>
      </c>
      <c r="D58" s="13">
        <v>160041</v>
      </c>
      <c r="E58" s="13">
        <v>36035</v>
      </c>
      <c r="F58" s="13">
        <v>362</v>
      </c>
      <c r="G58" s="13">
        <v>85</v>
      </c>
      <c r="H58" s="13">
        <v>109</v>
      </c>
      <c r="I58" s="13">
        <v>69</v>
      </c>
      <c r="J58" s="29">
        <f>SUM(B58:I58)</f>
        <v>312287</v>
      </c>
      <c r="K58" s="30">
        <f>B58*500+C58*100+D58*50+E58*25+F58*10+G58*5+H58*2+I58*1</f>
        <v>20465857</v>
      </c>
    </row>
    <row r="59" spans="1:11" ht="20.100000000000001" customHeight="1" x14ac:dyDescent="0.2">
      <c r="A59" s="11" t="s">
        <v>5</v>
      </c>
      <c r="B59" s="13">
        <v>0</v>
      </c>
      <c r="C59" s="13">
        <v>274909</v>
      </c>
      <c r="D59" s="13">
        <v>343686</v>
      </c>
      <c r="E59" s="13">
        <v>148741</v>
      </c>
      <c r="F59" s="13">
        <v>271</v>
      </c>
      <c r="G59" s="13">
        <v>86</v>
      </c>
      <c r="H59" s="13">
        <v>101</v>
      </c>
      <c r="I59" s="13">
        <v>68</v>
      </c>
      <c r="J59" s="29">
        <f t="shared" ref="J59:J69" si="9">SUM(B59:I59)</f>
        <v>767862</v>
      </c>
      <c r="K59" s="30">
        <f t="shared" ref="K59:K69" si="10">B59*500+C59*100+D59*50+E59*25+F59*10+G59*5+H59*2+I59*1</f>
        <v>48397135</v>
      </c>
    </row>
    <row r="60" spans="1:11" ht="20.100000000000001" customHeight="1" x14ac:dyDescent="0.2">
      <c r="A60" s="11" t="s">
        <v>6</v>
      </c>
      <c r="B60" s="13">
        <v>0</v>
      </c>
      <c r="C60" s="13">
        <v>132782</v>
      </c>
      <c r="D60" s="13">
        <v>81262</v>
      </c>
      <c r="E60" s="13">
        <v>162244</v>
      </c>
      <c r="F60" s="13">
        <v>370</v>
      </c>
      <c r="G60" s="13">
        <v>79</v>
      </c>
      <c r="H60" s="13">
        <v>111</v>
      </c>
      <c r="I60" s="13">
        <v>84</v>
      </c>
      <c r="J60" s="29">
        <f t="shared" si="9"/>
        <v>376932</v>
      </c>
      <c r="K60" s="30">
        <f t="shared" si="10"/>
        <v>21401801</v>
      </c>
    </row>
    <row r="61" spans="1:11" ht="20.100000000000001" customHeight="1" x14ac:dyDescent="0.2">
      <c r="A61" s="11" t="s">
        <v>7</v>
      </c>
      <c r="B61" s="13">
        <v>0</v>
      </c>
      <c r="C61" s="13">
        <v>114158</v>
      </c>
      <c r="D61" s="13">
        <v>98102</v>
      </c>
      <c r="E61" s="13">
        <v>123847</v>
      </c>
      <c r="F61" s="13">
        <v>199</v>
      </c>
      <c r="G61" s="13">
        <v>71</v>
      </c>
      <c r="H61" s="13">
        <v>91</v>
      </c>
      <c r="I61" s="13">
        <v>109</v>
      </c>
      <c r="J61" s="29">
        <f t="shared" si="9"/>
        <v>336577</v>
      </c>
      <c r="K61" s="30">
        <f t="shared" si="10"/>
        <v>19419711</v>
      </c>
    </row>
    <row r="62" spans="1:11" ht="20.100000000000001" customHeight="1" x14ac:dyDescent="0.2">
      <c r="A62" s="11" t="s">
        <v>8</v>
      </c>
      <c r="B62" s="13">
        <v>0</v>
      </c>
      <c r="C62" s="13">
        <v>50154</v>
      </c>
      <c r="D62" s="13">
        <v>38205</v>
      </c>
      <c r="E62" s="13">
        <v>34719</v>
      </c>
      <c r="F62" s="13">
        <v>195</v>
      </c>
      <c r="G62" s="13">
        <v>44</v>
      </c>
      <c r="H62" s="13">
        <v>57</v>
      </c>
      <c r="I62" s="13">
        <v>40</v>
      </c>
      <c r="J62" s="29">
        <f t="shared" si="9"/>
        <v>123414</v>
      </c>
      <c r="K62" s="30">
        <f t="shared" si="10"/>
        <v>7795949</v>
      </c>
    </row>
    <row r="63" spans="1:11" ht="20.100000000000001" customHeight="1" x14ac:dyDescent="0.2">
      <c r="A63" s="11" t="s">
        <v>9</v>
      </c>
      <c r="B63" s="13">
        <v>0</v>
      </c>
      <c r="C63" s="13">
        <v>65259</v>
      </c>
      <c r="D63" s="13">
        <v>79001</v>
      </c>
      <c r="E63" s="13">
        <v>23479</v>
      </c>
      <c r="F63" s="13">
        <v>194</v>
      </c>
      <c r="G63" s="13">
        <v>51</v>
      </c>
      <c r="H63" s="13">
        <v>75</v>
      </c>
      <c r="I63" s="13">
        <v>50</v>
      </c>
      <c r="J63" s="29">
        <f t="shared" si="9"/>
        <v>168109</v>
      </c>
      <c r="K63" s="30">
        <f t="shared" si="10"/>
        <v>11065320</v>
      </c>
    </row>
    <row r="64" spans="1:11" ht="20.100000000000001" customHeight="1" x14ac:dyDescent="0.2">
      <c r="A64" s="11" t="s">
        <v>10</v>
      </c>
      <c r="B64" s="13">
        <v>0</v>
      </c>
      <c r="C64" s="13">
        <v>444544</v>
      </c>
      <c r="D64" s="13">
        <v>530814</v>
      </c>
      <c r="E64" s="13">
        <v>57741</v>
      </c>
      <c r="F64" s="13">
        <v>219</v>
      </c>
      <c r="G64" s="13">
        <v>87</v>
      </c>
      <c r="H64" s="13">
        <v>108</v>
      </c>
      <c r="I64" s="13">
        <v>61</v>
      </c>
      <c r="J64" s="29">
        <f t="shared" si="9"/>
        <v>1033574</v>
      </c>
      <c r="K64" s="30">
        <f t="shared" si="10"/>
        <v>72441527</v>
      </c>
    </row>
    <row r="65" spans="1:11" ht="20.100000000000001" customHeight="1" x14ac:dyDescent="0.2">
      <c r="A65" s="11" t="s">
        <v>11</v>
      </c>
      <c r="B65" s="13">
        <v>0</v>
      </c>
      <c r="C65" s="13">
        <v>820501</v>
      </c>
      <c r="D65" s="13">
        <v>1316882</v>
      </c>
      <c r="E65" s="13">
        <v>180448</v>
      </c>
      <c r="F65" s="13">
        <v>364</v>
      </c>
      <c r="G65" s="13">
        <v>97</v>
      </c>
      <c r="H65" s="13">
        <v>145</v>
      </c>
      <c r="I65" s="13">
        <v>108</v>
      </c>
      <c r="J65" s="29">
        <f t="shared" si="9"/>
        <v>2318545</v>
      </c>
      <c r="K65" s="30">
        <f t="shared" si="10"/>
        <v>152409923</v>
      </c>
    </row>
    <row r="66" spans="1:11" ht="20.100000000000001" customHeight="1" x14ac:dyDescent="0.2">
      <c r="A66" s="11" t="s">
        <v>12</v>
      </c>
      <c r="B66" s="13">
        <v>0</v>
      </c>
      <c r="C66" s="13">
        <v>2095110</v>
      </c>
      <c r="D66" s="13">
        <v>4193143</v>
      </c>
      <c r="E66" s="13">
        <v>412166</v>
      </c>
      <c r="F66" s="13">
        <v>193</v>
      </c>
      <c r="G66" s="13">
        <v>70</v>
      </c>
      <c r="H66" s="13">
        <v>72</v>
      </c>
      <c r="I66" s="13">
        <v>58</v>
      </c>
      <c r="J66" s="29">
        <f t="shared" si="9"/>
        <v>6700812</v>
      </c>
      <c r="K66" s="30">
        <f t="shared" si="10"/>
        <v>429474782</v>
      </c>
    </row>
    <row r="67" spans="1:11" ht="20.100000000000001" customHeight="1" x14ac:dyDescent="0.2">
      <c r="A67" s="11" t="s">
        <v>13</v>
      </c>
      <c r="B67" s="13">
        <v>0</v>
      </c>
      <c r="C67" s="13">
        <v>3012013</v>
      </c>
      <c r="D67" s="13">
        <v>941697</v>
      </c>
      <c r="E67" s="13">
        <v>143041</v>
      </c>
      <c r="F67" s="13">
        <v>216</v>
      </c>
      <c r="G67" s="13">
        <v>86</v>
      </c>
      <c r="H67" s="13">
        <v>97</v>
      </c>
      <c r="I67" s="13">
        <v>85</v>
      </c>
      <c r="J67" s="29">
        <f t="shared" si="9"/>
        <v>4097235</v>
      </c>
      <c r="K67" s="30">
        <f t="shared" si="10"/>
        <v>351865044</v>
      </c>
    </row>
    <row r="68" spans="1:11" ht="20.100000000000001" customHeight="1" x14ac:dyDescent="0.2">
      <c r="A68" s="11" t="s">
        <v>14</v>
      </c>
      <c r="B68" s="13">
        <v>0</v>
      </c>
      <c r="C68" s="13">
        <v>501000</v>
      </c>
      <c r="D68" s="13">
        <v>135772</v>
      </c>
      <c r="E68" s="13">
        <v>82152</v>
      </c>
      <c r="F68" s="13">
        <v>298</v>
      </c>
      <c r="G68" s="13">
        <v>88</v>
      </c>
      <c r="H68" s="13">
        <v>99</v>
      </c>
      <c r="I68" s="13">
        <v>84</v>
      </c>
      <c r="J68" s="29">
        <f t="shared" si="9"/>
        <v>719493</v>
      </c>
      <c r="K68" s="30">
        <f t="shared" si="10"/>
        <v>58946102</v>
      </c>
    </row>
    <row r="69" spans="1:11" ht="20.100000000000001" customHeight="1" thickBot="1" x14ac:dyDescent="0.25">
      <c r="A69" s="11" t="s">
        <v>15</v>
      </c>
      <c r="B69" s="13">
        <v>0</v>
      </c>
      <c r="C69" s="13">
        <v>164400</v>
      </c>
      <c r="D69" s="13">
        <v>182535</v>
      </c>
      <c r="E69" s="13">
        <v>6631</v>
      </c>
      <c r="F69" s="13">
        <v>315</v>
      </c>
      <c r="G69" s="13">
        <v>63</v>
      </c>
      <c r="H69" s="13">
        <v>18</v>
      </c>
      <c r="I69" s="13">
        <v>184</v>
      </c>
      <c r="J69" s="29">
        <f t="shared" si="9"/>
        <v>354146</v>
      </c>
      <c r="K69" s="30">
        <f t="shared" si="10"/>
        <v>25736210</v>
      </c>
    </row>
    <row r="70" spans="1:11" ht="20.100000000000001" customHeight="1" thickBot="1" x14ac:dyDescent="0.25">
      <c r="A70" s="12" t="s">
        <v>16</v>
      </c>
      <c r="B70" s="25">
        <f t="shared" ref="B70:K70" si="11">SUM(B58:B69)</f>
        <v>0</v>
      </c>
      <c r="C70" s="25">
        <f t="shared" si="11"/>
        <v>7790416</v>
      </c>
      <c r="D70" s="25">
        <f t="shared" si="11"/>
        <v>8101140</v>
      </c>
      <c r="E70" s="25">
        <f t="shared" si="11"/>
        <v>1411244</v>
      </c>
      <c r="F70" s="25">
        <f t="shared" si="11"/>
        <v>3196</v>
      </c>
      <c r="G70" s="25">
        <f t="shared" si="11"/>
        <v>907</v>
      </c>
      <c r="H70" s="25">
        <f>SUM(H58:H69)</f>
        <v>1083</v>
      </c>
      <c r="I70" s="25">
        <f>SUM(I58:I69)</f>
        <v>1000</v>
      </c>
      <c r="J70" s="25">
        <f t="shared" si="11"/>
        <v>17308986</v>
      </c>
      <c r="K70" s="26">
        <f t="shared" si="11"/>
        <v>1219419361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3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0"/>
  <sheetViews>
    <sheetView tabSelected="1" view="pageBreakPreview" topLeftCell="A49" zoomScale="85" zoomScaleSheetLayoutView="85" workbookViewId="0">
      <selection activeCell="D70" sqref="D70"/>
    </sheetView>
  </sheetViews>
  <sheetFormatPr baseColWidth="10" defaultRowHeight="20.100000000000001" customHeight="1" x14ac:dyDescent="0.2"/>
  <cols>
    <col min="1" max="1" width="14.5703125" style="2" customWidth="1"/>
    <col min="2" max="2" width="23.28515625" style="2" customWidth="1"/>
    <col min="3" max="3" width="23.85546875" style="2" customWidth="1"/>
    <col min="4" max="5" width="20.5703125" style="2" bestFit="1" customWidth="1"/>
    <col min="6" max="6" width="22.140625" style="2" bestFit="1" customWidth="1"/>
    <col min="7" max="7" width="23.7109375" style="2" bestFit="1" customWidth="1"/>
    <col min="8" max="8" width="34.5703125" style="2" customWidth="1"/>
    <col min="9" max="9" width="18.7109375" style="2" bestFit="1" customWidth="1"/>
    <col min="10" max="10" width="21.42578125" style="2" customWidth="1"/>
    <col min="11" max="11" width="24.57031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70" t="s">
        <v>28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22</v>
      </c>
      <c r="B3" s="4"/>
      <c r="C3" s="4"/>
      <c r="D3" s="4"/>
      <c r="E3" s="5" t="s">
        <v>0</v>
      </c>
      <c r="F3" s="4"/>
      <c r="G3" s="3"/>
      <c r="H3" s="18" t="s">
        <v>30</v>
      </c>
      <c r="I3" s="3"/>
      <c r="J3" s="6"/>
    </row>
    <row r="4" spans="1:10" ht="24.95" customHeight="1" thickTop="1" thickBot="1" x14ac:dyDescent="0.25">
      <c r="A4" s="19" t="s">
        <v>1</v>
      </c>
      <c r="B4" s="20">
        <v>10000</v>
      </c>
      <c r="C4" s="20">
        <v>5000</v>
      </c>
      <c r="D4" s="20">
        <v>2000</v>
      </c>
      <c r="E4" s="20">
        <v>1000</v>
      </c>
      <c r="F4" s="21">
        <v>500</v>
      </c>
      <c r="G4" s="21" t="s">
        <v>2</v>
      </c>
      <c r="H4" s="22" t="s">
        <v>3</v>
      </c>
    </row>
    <row r="5" spans="1:10" ht="24.95" customHeight="1" x14ac:dyDescent="0.2">
      <c r="A5" s="11" t="s">
        <v>4</v>
      </c>
      <c r="B5" s="31">
        <f>Cameroun!B5+Centrafrique!B5+Congo!B5+Gabon!B5+'Guinée Equatoriale'!B5+Tchad!B5</f>
        <v>58095000</v>
      </c>
      <c r="C5" s="31">
        <f>Cameroun!C5+Centrafrique!C5+Congo!C5+Gabon!C5+'Guinée Equatoriale'!C5+Tchad!C5</f>
        <v>21093080</v>
      </c>
      <c r="D5" s="31">
        <f>Cameroun!D5+Centrafrique!D5+Congo!D5+Gabon!D5+'Guinée Equatoriale'!D5+Tchad!D5</f>
        <v>6237000</v>
      </c>
      <c r="E5" s="31">
        <f>Cameroun!E5+Centrafrique!E5+Congo!E5+Gabon!E5+'Guinée Equatoriale'!E5+Tchad!E5</f>
        <v>5332000</v>
      </c>
      <c r="F5" s="31">
        <f>Cameroun!F5+Centrafrique!F5+Congo!F5+Gabon!F5+'Guinée Equatoriale'!F5+Tchad!F5</f>
        <v>5441040</v>
      </c>
      <c r="G5" s="32">
        <f>SUM(B5:F5)</f>
        <v>96198120</v>
      </c>
      <c r="H5" s="33">
        <f>+B5*10000+C5*5000+D5*2000+E5*1000+F5*500</f>
        <v>706941920000</v>
      </c>
    </row>
    <row r="6" spans="1:10" ht="24.95" customHeight="1" x14ac:dyDescent="0.2">
      <c r="A6" s="11" t="s">
        <v>5</v>
      </c>
      <c r="B6" s="31">
        <f>Cameroun!B6+Centrafrique!B6+Congo!B6+Gabon!B6+'Guinée Equatoriale'!B6+Tchad!B6</f>
        <v>44523202</v>
      </c>
      <c r="C6" s="31">
        <f>Cameroun!C6+Centrafrique!C6+Congo!C6+Gabon!C6+'Guinée Equatoriale'!C6+Tchad!C6</f>
        <v>19110192</v>
      </c>
      <c r="D6" s="31">
        <f>Cameroun!D6+Centrafrique!D6+Congo!D6+Gabon!D6+'Guinée Equatoriale'!D6+Tchad!D6</f>
        <v>6780421</v>
      </c>
      <c r="E6" s="31">
        <f>Cameroun!E6+Centrafrique!E6+Congo!E6+Gabon!E6+'Guinée Equatoriale'!E6+Tchad!E6</f>
        <v>6040170</v>
      </c>
      <c r="F6" s="31">
        <f>Cameroun!F6+Centrafrique!F6+Congo!F6+Gabon!F6+'Guinée Equatoriale'!F6+Tchad!F6</f>
        <v>6186020</v>
      </c>
      <c r="G6" s="32">
        <f t="shared" ref="G6:G16" si="0">SUM(B6:F6)</f>
        <v>82640005</v>
      </c>
      <c r="H6" s="33">
        <f t="shared" ref="H6:H16" si="1">+B6*10000+C6*5000+D6*2000+E6*1000+F6*500</f>
        <v>563477002000</v>
      </c>
    </row>
    <row r="7" spans="1:10" ht="24.95" customHeight="1" x14ac:dyDescent="0.2">
      <c r="A7" s="11" t="s">
        <v>6</v>
      </c>
      <c r="B7" s="31">
        <f>Cameroun!B7+Centrafrique!B7+Congo!B7+Gabon!B7+'Guinée Equatoriale'!B7+Tchad!B7</f>
        <v>37703000</v>
      </c>
      <c r="C7" s="31">
        <f>Cameroun!C7+Centrafrique!C7+Congo!C7+Gabon!C7+'Guinée Equatoriale'!C7+Tchad!C7</f>
        <v>18635000</v>
      </c>
      <c r="D7" s="31">
        <f>Cameroun!D7+Centrafrique!D7+Congo!D7+Gabon!D7+'Guinée Equatoriale'!D7+Tchad!D7</f>
        <v>5671000</v>
      </c>
      <c r="E7" s="31">
        <f>Cameroun!E7+Centrafrique!E7+Congo!E7+Gabon!E7+'Guinée Equatoriale'!E7+Tchad!E7</f>
        <v>5227000</v>
      </c>
      <c r="F7" s="31">
        <f>Cameroun!F7+Centrafrique!F7+Congo!F7+Gabon!F7+'Guinée Equatoriale'!F7+Tchad!F7</f>
        <v>5305000</v>
      </c>
      <c r="G7" s="32">
        <f t="shared" si="0"/>
        <v>72541000</v>
      </c>
      <c r="H7" s="33">
        <f t="shared" si="1"/>
        <v>489426500000</v>
      </c>
    </row>
    <row r="8" spans="1:10" ht="24.95" customHeight="1" x14ac:dyDescent="0.2">
      <c r="A8" s="11" t="s">
        <v>7</v>
      </c>
      <c r="B8" s="31">
        <f>Cameroun!B8+Centrafrique!B8+Congo!B8+Gabon!B8+'Guinée Equatoriale'!B8+Tchad!B8</f>
        <v>39165300</v>
      </c>
      <c r="C8" s="31">
        <f>Cameroun!C8+Centrafrique!C8+Congo!C8+Gabon!C8+'Guinée Equatoriale'!C8+Tchad!C8</f>
        <v>21870399</v>
      </c>
      <c r="D8" s="31">
        <f>Cameroun!D8+Centrafrique!D8+Congo!D8+Gabon!D8+'Guinée Equatoriale'!D8+Tchad!D8</f>
        <v>5978200</v>
      </c>
      <c r="E8" s="31">
        <f>Cameroun!E8+Centrafrique!E8+Congo!E8+Gabon!E8+'Guinée Equatoriale'!E8+Tchad!E8</f>
        <v>5497100</v>
      </c>
      <c r="F8" s="31">
        <f>Cameroun!F8+Centrafrique!F8+Congo!F8+Gabon!F8+'Guinée Equatoriale'!F8+Tchad!F8</f>
        <v>6124206</v>
      </c>
      <c r="G8" s="32">
        <f t="shared" si="0"/>
        <v>78635205</v>
      </c>
      <c r="H8" s="33">
        <f t="shared" si="1"/>
        <v>521520598000</v>
      </c>
    </row>
    <row r="9" spans="1:10" ht="24.95" customHeight="1" x14ac:dyDescent="0.2">
      <c r="A9" s="11" t="s">
        <v>19</v>
      </c>
      <c r="B9" s="31">
        <f>Cameroun!B9+Centrafrique!B9+Congo!B9+Gabon!B9+'Guinée Equatoriale'!B9+Tchad!B9</f>
        <v>42140003</v>
      </c>
      <c r="C9" s="31">
        <f>Cameroun!C9+Centrafrique!C9+Congo!C9+Gabon!C9+'Guinée Equatoriale'!C9+Tchad!C9</f>
        <v>23406000</v>
      </c>
      <c r="D9" s="31">
        <f>Cameroun!D9+Centrafrique!D9+Congo!D9+Gabon!D9+'Guinée Equatoriale'!D9+Tchad!D9</f>
        <v>6445000</v>
      </c>
      <c r="E9" s="31">
        <f>Cameroun!E9+Centrafrique!E9+Congo!E9+Gabon!E9+'Guinée Equatoriale'!E9+Tchad!E9</f>
        <v>5367003</v>
      </c>
      <c r="F9" s="31">
        <f>Cameroun!F9+Centrafrique!F9+Congo!F9+Gabon!F9+'Guinée Equatoriale'!F9+Tchad!F9</f>
        <v>5589005</v>
      </c>
      <c r="G9" s="32">
        <f t="shared" si="0"/>
        <v>82947011</v>
      </c>
      <c r="H9" s="33">
        <f t="shared" si="1"/>
        <v>559481535500</v>
      </c>
    </row>
    <row r="10" spans="1:10" ht="24.95" customHeight="1" x14ac:dyDescent="0.2">
      <c r="A10" s="11" t="s">
        <v>9</v>
      </c>
      <c r="B10" s="31">
        <f>Cameroun!B10+Centrafrique!B10+Congo!B10+Gabon!B10+'Guinée Equatoriale'!B10+Tchad!B10</f>
        <v>37205000</v>
      </c>
      <c r="C10" s="31">
        <f>Cameroun!C10+Centrafrique!C10+Congo!C10+Gabon!C10+'Guinée Equatoriale'!C10+Tchad!C10</f>
        <v>22500000</v>
      </c>
      <c r="D10" s="31">
        <f>Cameroun!D10+Centrafrique!D10+Congo!D10+Gabon!D10+'Guinée Equatoriale'!D10+Tchad!D10</f>
        <v>6579000</v>
      </c>
      <c r="E10" s="31">
        <f>Cameroun!E10+Centrafrique!E10+Congo!E10+Gabon!E10+'Guinée Equatoriale'!E10+Tchad!E10</f>
        <v>5668002</v>
      </c>
      <c r="F10" s="31">
        <f>Cameroun!F10+Centrafrique!F10+Congo!F10+Gabon!F10+'Guinée Equatoriale'!F10+Tchad!F10</f>
        <v>5956002</v>
      </c>
      <c r="G10" s="32">
        <f t="shared" si="0"/>
        <v>77908004</v>
      </c>
      <c r="H10" s="33">
        <f t="shared" si="1"/>
        <v>506354003000</v>
      </c>
    </row>
    <row r="11" spans="1:10" ht="24.95" customHeight="1" x14ac:dyDescent="0.2">
      <c r="A11" s="11" t="s">
        <v>10</v>
      </c>
      <c r="B11" s="31">
        <f>Cameroun!B11+Centrafrique!B11+Congo!B11+Gabon!B11+'Guinée Equatoriale'!B11+Tchad!B11</f>
        <v>44123000</v>
      </c>
      <c r="C11" s="31">
        <f>Cameroun!C11+Centrafrique!C11+Congo!C11+Gabon!C11+'Guinée Equatoriale'!C11+Tchad!C11</f>
        <v>26731000</v>
      </c>
      <c r="D11" s="31">
        <f>Cameroun!D11+Centrafrique!D11+Congo!D11+Gabon!D11+'Guinée Equatoriale'!D11+Tchad!D11</f>
        <v>5940000</v>
      </c>
      <c r="E11" s="31">
        <f>Cameroun!E11+Centrafrique!E11+Congo!E11+Gabon!E11+'Guinée Equatoriale'!E11+Tchad!E11</f>
        <v>5398000</v>
      </c>
      <c r="F11" s="31">
        <f>Cameroun!F11+Centrafrique!F11+Congo!F11+Gabon!F11+'Guinée Equatoriale'!F11+Tchad!F11</f>
        <v>5195000</v>
      </c>
      <c r="G11" s="32">
        <f t="shared" si="0"/>
        <v>87387000</v>
      </c>
      <c r="H11" s="33">
        <f t="shared" si="1"/>
        <v>594760500000</v>
      </c>
    </row>
    <row r="12" spans="1:10" ht="24.95" customHeight="1" x14ac:dyDescent="0.2">
      <c r="A12" s="11" t="s">
        <v>11</v>
      </c>
      <c r="B12" s="31">
        <f>Cameroun!B12+Centrafrique!B12+Congo!B12+Gabon!B12+'Guinée Equatoriale'!B12+Tchad!B12</f>
        <v>38661000</v>
      </c>
      <c r="C12" s="31">
        <f>Cameroun!C12+Centrafrique!C12+Congo!C12+Gabon!C12+'Guinée Equatoriale'!C12+Tchad!C12</f>
        <v>23701000</v>
      </c>
      <c r="D12" s="31">
        <f>Cameroun!D12+Centrafrique!D12+Congo!D12+Gabon!D12+'Guinée Equatoriale'!D12+Tchad!D12</f>
        <v>5730000</v>
      </c>
      <c r="E12" s="31">
        <f>Cameroun!E12+Centrafrique!E12+Congo!E12+Gabon!E12+'Guinée Equatoriale'!E12+Tchad!E12</f>
        <v>4662000</v>
      </c>
      <c r="F12" s="31">
        <f>Cameroun!F12+Centrafrique!F12+Congo!F12+Gabon!F12+'Guinée Equatoriale'!F12+Tchad!F12</f>
        <v>4893001</v>
      </c>
      <c r="G12" s="32">
        <f t="shared" si="0"/>
        <v>77647001</v>
      </c>
      <c r="H12" s="33">
        <f t="shared" si="1"/>
        <v>523683500500</v>
      </c>
    </row>
    <row r="13" spans="1:10" ht="24.95" customHeight="1" x14ac:dyDescent="0.2">
      <c r="A13" s="11" t="s">
        <v>12</v>
      </c>
      <c r="B13" s="31">
        <f>Cameroun!B13+Centrafrique!B13+Congo!B13+Gabon!B13+'Guinée Equatoriale'!B13+Tchad!B13</f>
        <v>39460809</v>
      </c>
      <c r="C13" s="31">
        <f>Cameroun!C13+Centrafrique!C13+Congo!C13+Gabon!C13+'Guinée Equatoriale'!C13+Tchad!C13</f>
        <v>22714100</v>
      </c>
      <c r="D13" s="31">
        <f>Cameroun!D13+Centrafrique!D13+Congo!D13+Gabon!D13+'Guinée Equatoriale'!D13+Tchad!D13</f>
        <v>5316003</v>
      </c>
      <c r="E13" s="31">
        <f>Cameroun!E13+Centrafrique!E13+Congo!E13+Gabon!E13+'Guinée Equatoriale'!E13+Tchad!E13</f>
        <v>4753000</v>
      </c>
      <c r="F13" s="31">
        <f>Cameroun!F13+Centrafrique!F13+Congo!F13+Gabon!F13+'Guinée Equatoriale'!F13+Tchad!F13</f>
        <v>5049001</v>
      </c>
      <c r="G13" s="32">
        <f t="shared" si="0"/>
        <v>77292913</v>
      </c>
      <c r="H13" s="33">
        <f t="shared" si="1"/>
        <v>526088096500</v>
      </c>
    </row>
    <row r="14" spans="1:10" ht="24.95" customHeight="1" x14ac:dyDescent="0.2">
      <c r="A14" s="11" t="s">
        <v>13</v>
      </c>
      <c r="B14" s="31">
        <f>Cameroun!B14+Centrafrique!B14+Congo!B14+Gabon!B14+'Guinée Equatoriale'!B14+Tchad!B14</f>
        <v>40916000</v>
      </c>
      <c r="C14" s="31">
        <f>Cameroun!C14+Centrafrique!C14+Congo!C14+Gabon!C14+'Guinée Equatoriale'!C14+Tchad!C14</f>
        <v>23614000</v>
      </c>
      <c r="D14" s="31">
        <f>Cameroun!D14+Centrafrique!D14+Congo!D14+Gabon!D14+'Guinée Equatoriale'!D14+Tchad!D14</f>
        <v>6582000</v>
      </c>
      <c r="E14" s="31">
        <f>Cameroun!E14+Centrafrique!E14+Congo!E14+Gabon!E14+'Guinée Equatoriale'!E14+Tchad!E14</f>
        <v>5876000</v>
      </c>
      <c r="F14" s="31">
        <f>Cameroun!F14+Centrafrique!F14+Congo!F14+Gabon!F14+'Guinée Equatoriale'!F14+Tchad!F14</f>
        <v>5888000</v>
      </c>
      <c r="G14" s="32">
        <f t="shared" si="0"/>
        <v>82876000</v>
      </c>
      <c r="H14" s="33">
        <f t="shared" si="1"/>
        <v>549214000000</v>
      </c>
    </row>
    <row r="15" spans="1:10" ht="24.95" customHeight="1" x14ac:dyDescent="0.2">
      <c r="A15" s="11" t="s">
        <v>14</v>
      </c>
      <c r="B15" s="31">
        <f>Cameroun!B15+Centrafrique!B15+Congo!B15+Gabon!B15+'Guinée Equatoriale'!B15+Tchad!B15</f>
        <v>33202000</v>
      </c>
      <c r="C15" s="31">
        <f>Cameroun!C15+Centrafrique!C15+Congo!C15+Gabon!C15+'Guinée Equatoriale'!C15+Tchad!C15</f>
        <v>20173000</v>
      </c>
      <c r="D15" s="31">
        <f>Cameroun!D15+Centrafrique!D15+Congo!D15+Gabon!D15+'Guinée Equatoriale'!D15+Tchad!D15</f>
        <v>5227000</v>
      </c>
      <c r="E15" s="31">
        <f>Cameroun!E15+Centrafrique!E15+Congo!E15+Gabon!E15+'Guinée Equatoriale'!E15+Tchad!E15</f>
        <v>5008000</v>
      </c>
      <c r="F15" s="31">
        <f>Cameroun!F15+Centrafrique!F15+Congo!F15+Gabon!F15+'Guinée Equatoriale'!F15+Tchad!F15</f>
        <v>5116000</v>
      </c>
      <c r="G15" s="32">
        <f t="shared" si="0"/>
        <v>68726000</v>
      </c>
      <c r="H15" s="33">
        <f t="shared" si="1"/>
        <v>450905000000</v>
      </c>
    </row>
    <row r="16" spans="1:10" ht="24.95" customHeight="1" thickBot="1" x14ac:dyDescent="0.25">
      <c r="A16" s="11" t="s">
        <v>15</v>
      </c>
      <c r="B16" s="31">
        <f>Cameroun!B16+Centrafrique!B16+Congo!B16+Gabon!B16+'Guinée Equatoriale'!B16+Tchad!B16</f>
        <v>35933000</v>
      </c>
      <c r="C16" s="31">
        <f>Cameroun!C16+Centrafrique!C16+Congo!C16+Gabon!C16+'Guinée Equatoriale'!C16+Tchad!C16</f>
        <v>20522000</v>
      </c>
      <c r="D16" s="31">
        <f>Cameroun!D16+Centrafrique!D16+Congo!D16+Gabon!D16+'Guinée Equatoriale'!D16+Tchad!D16</f>
        <v>4491000</v>
      </c>
      <c r="E16" s="31">
        <f>Cameroun!E16+Centrafrique!E16+Congo!E16+Gabon!E16+'Guinée Equatoriale'!E16+Tchad!E16</f>
        <v>3771000</v>
      </c>
      <c r="F16" s="31">
        <f>Cameroun!F16+Centrafrique!F16+Congo!F16+Gabon!F16+'Guinée Equatoriale'!F16+Tchad!F16</f>
        <v>3955000</v>
      </c>
      <c r="G16" s="32">
        <f t="shared" si="0"/>
        <v>68672000</v>
      </c>
      <c r="H16" s="33">
        <f t="shared" si="1"/>
        <v>476670500000</v>
      </c>
    </row>
    <row r="17" spans="1:8" ht="24.95" customHeight="1" thickBot="1" x14ac:dyDescent="0.25">
      <c r="A17" s="12" t="s">
        <v>16</v>
      </c>
      <c r="B17" s="25">
        <f>SUM(B5:B16)</f>
        <v>491127314</v>
      </c>
      <c r="C17" s="25">
        <f t="shared" ref="C17:H17" si="2">SUM(C5:C16)</f>
        <v>264069771</v>
      </c>
      <c r="D17" s="25">
        <f t="shared" si="2"/>
        <v>70976624</v>
      </c>
      <c r="E17" s="25">
        <f t="shared" si="2"/>
        <v>62599275</v>
      </c>
      <c r="F17" s="25">
        <f t="shared" si="2"/>
        <v>64697275</v>
      </c>
      <c r="G17" s="25">
        <f t="shared" si="2"/>
        <v>953470259</v>
      </c>
      <c r="H17" s="25">
        <f t="shared" si="2"/>
        <v>6468523155500</v>
      </c>
    </row>
    <row r="18" spans="1:8" ht="20.100000000000001" customHeight="1" thickTop="1" x14ac:dyDescent="0.2"/>
    <row r="35" spans="1:10" ht="20.100000000000001" customHeight="1" x14ac:dyDescent="0.2">
      <c r="A35" s="1"/>
      <c r="B35" s="1"/>
      <c r="C35" s="1"/>
      <c r="D35" s="71" t="s">
        <v>29</v>
      </c>
      <c r="E35" s="4"/>
      <c r="F35" s="4"/>
      <c r="G35" s="1"/>
      <c r="H35" s="1"/>
      <c r="I35" s="1"/>
      <c r="J35" s="1"/>
    </row>
    <row r="36" spans="1:10" ht="20.100000000000001" customHeight="1" thickBot="1" x14ac:dyDescent="0.25">
      <c r="A36" s="4" t="s">
        <v>22</v>
      </c>
      <c r="B36" s="4"/>
      <c r="C36" s="4"/>
      <c r="D36" s="4"/>
      <c r="E36" s="5" t="s">
        <v>0</v>
      </c>
      <c r="F36" s="4"/>
      <c r="G36" s="3"/>
      <c r="H36" s="18" t="s">
        <v>30</v>
      </c>
      <c r="I36" s="3"/>
      <c r="J36" s="6"/>
    </row>
    <row r="37" spans="1:10" ht="24.95" customHeight="1" thickTop="1" thickBot="1" x14ac:dyDescent="0.25">
      <c r="A37" s="19" t="s">
        <v>1</v>
      </c>
      <c r="B37" s="20">
        <v>10000</v>
      </c>
      <c r="C37" s="20">
        <v>5000</v>
      </c>
      <c r="D37" s="20">
        <v>2000</v>
      </c>
      <c r="E37" s="20">
        <v>1000</v>
      </c>
      <c r="F37" s="21">
        <v>500</v>
      </c>
      <c r="G37" s="21" t="s">
        <v>2</v>
      </c>
      <c r="H37" s="22" t="s">
        <v>3</v>
      </c>
    </row>
    <row r="38" spans="1:10" ht="24.95" customHeight="1" x14ac:dyDescent="0.2">
      <c r="A38" s="11" t="s">
        <v>4</v>
      </c>
      <c r="B38" s="31">
        <f>Cameroun!B22+Centrafrique!B22+Congo!B22+Gabon!B22+'Guinée Equatoriale'!B22+Tchad!B22</f>
        <v>42350572</v>
      </c>
      <c r="C38" s="31">
        <f>Cameroun!C22+Centrafrique!C22+Congo!C22+Gabon!C22+'Guinée Equatoriale'!C22+Tchad!C22</f>
        <v>16153266</v>
      </c>
      <c r="D38" s="31">
        <f>Cameroun!D22+Centrafrique!D22+Congo!D22+Gabon!D22+'Guinée Equatoriale'!D22+Tchad!D22</f>
        <v>5987760</v>
      </c>
      <c r="E38" s="31">
        <f>Cameroun!E22+Centrafrique!E22+Congo!E22+Gabon!E22+'Guinée Equatoriale'!E22+Tchad!E22</f>
        <v>4924981</v>
      </c>
      <c r="F38" s="31">
        <f>Cameroun!F22+Centrafrique!F22+Congo!F22+Gabon!F22+'Guinée Equatoriale'!F22+Tchad!F22</f>
        <v>4797463</v>
      </c>
      <c r="G38" s="32">
        <f>SUM(B38:F38)</f>
        <v>74214042</v>
      </c>
      <c r="H38" s="33">
        <f>+B38*10000+C38*5000+D38*2000+E38*1000+F38*500</f>
        <v>523571282500</v>
      </c>
    </row>
    <row r="39" spans="1:10" ht="24.95" customHeight="1" x14ac:dyDescent="0.2">
      <c r="A39" s="11" t="s">
        <v>5</v>
      </c>
      <c r="B39" s="31">
        <f>Cameroun!B23+Centrafrique!B23+Congo!B23+Gabon!B23+'Guinée Equatoriale'!B23+Tchad!B23</f>
        <v>36482070</v>
      </c>
      <c r="C39" s="31">
        <f>Cameroun!C23+Centrafrique!C23+Congo!C23+Gabon!C23+'Guinée Equatoriale'!C23+Tchad!C23</f>
        <v>28433105</v>
      </c>
      <c r="D39" s="31">
        <f>Cameroun!D23+Centrafrique!D23+Congo!D23+Gabon!D23+'Guinée Equatoriale'!D23+Tchad!D23</f>
        <v>6641885</v>
      </c>
      <c r="E39" s="31">
        <f>Cameroun!E23+Centrafrique!E23+Congo!E23+Gabon!E23+'Guinée Equatoriale'!E23+Tchad!E23</f>
        <v>5712295</v>
      </c>
      <c r="F39" s="31">
        <f>Cameroun!F23+Centrafrique!F23+Congo!F23+Gabon!F23+'Guinée Equatoriale'!F23+Tchad!F23</f>
        <v>5699277</v>
      </c>
      <c r="G39" s="32">
        <f t="shared" ref="G39:G49" si="3">SUM(B39:F39)</f>
        <v>82968632</v>
      </c>
      <c r="H39" s="33">
        <f t="shared" ref="H39:H49" si="4">+B39*10000+C39*5000+D39*2000+E39*1000+F39*500</f>
        <v>528831928500</v>
      </c>
    </row>
    <row r="40" spans="1:10" ht="24.95" customHeight="1" x14ac:dyDescent="0.2">
      <c r="A40" s="11" t="s">
        <v>6</v>
      </c>
      <c r="B40" s="31">
        <f>Cameroun!B24+Centrafrique!B24+Congo!B24+Gabon!B24+'Guinée Equatoriale'!B24+Tchad!B24</f>
        <v>35868252</v>
      </c>
      <c r="C40" s="31">
        <f>Cameroun!C24+Centrafrique!C24+Congo!C24+Gabon!C24+'Guinée Equatoriale'!C24+Tchad!C24</f>
        <v>33743634</v>
      </c>
      <c r="D40" s="31">
        <f>Cameroun!D24+Centrafrique!D24+Congo!D24+Gabon!D24+'Guinée Equatoriale'!D24+Tchad!D24</f>
        <v>7640463</v>
      </c>
      <c r="E40" s="31">
        <f>Cameroun!E24+Centrafrique!E24+Congo!E24+Gabon!E24+'Guinée Equatoriale'!E24+Tchad!E24</f>
        <v>4920712</v>
      </c>
      <c r="F40" s="31">
        <f>Cameroun!F24+Centrafrique!F24+Congo!F24+Gabon!F24+'Guinée Equatoriale'!F24+Tchad!F24</f>
        <v>5067391</v>
      </c>
      <c r="G40" s="32">
        <f t="shared" si="3"/>
        <v>87240452</v>
      </c>
      <c r="H40" s="33">
        <f t="shared" si="4"/>
        <v>550136023500</v>
      </c>
    </row>
    <row r="41" spans="1:10" ht="24.95" customHeight="1" x14ac:dyDescent="0.2">
      <c r="A41" s="11" t="s">
        <v>7</v>
      </c>
      <c r="B41" s="31">
        <f>Cameroun!B25+Centrafrique!B25+Congo!B25+Gabon!B25+'Guinée Equatoriale'!B25+Tchad!B25</f>
        <v>41568103</v>
      </c>
      <c r="C41" s="31">
        <f>Cameroun!C25+Centrafrique!C25+Congo!C25+Gabon!C25+'Guinée Equatoriale'!C25+Tchad!C25</f>
        <v>25839718</v>
      </c>
      <c r="D41" s="31">
        <f>Cameroun!D25+Centrafrique!D25+Congo!D25+Gabon!D25+'Guinée Equatoriale'!D25+Tchad!D25</f>
        <v>8051200</v>
      </c>
      <c r="E41" s="31">
        <f>Cameroun!E25+Centrafrique!E25+Congo!E25+Gabon!E25+'Guinée Equatoriale'!E25+Tchad!E25</f>
        <v>5585832</v>
      </c>
      <c r="F41" s="31">
        <f>Cameroun!F25+Centrafrique!F25+Congo!F25+Gabon!F25+'Guinée Equatoriale'!F25+Tchad!F25</f>
        <v>5152769</v>
      </c>
      <c r="G41" s="32">
        <f t="shared" si="3"/>
        <v>86197622</v>
      </c>
      <c r="H41" s="33">
        <f t="shared" si="4"/>
        <v>569144236500</v>
      </c>
    </row>
    <row r="42" spans="1:10" ht="24.95" customHeight="1" x14ac:dyDescent="0.2">
      <c r="A42" s="11" t="s">
        <v>19</v>
      </c>
      <c r="B42" s="31">
        <f>Cameroun!B26+Centrafrique!B26+Congo!B26+Gabon!B26+'Guinée Equatoriale'!B26+Tchad!B26</f>
        <v>39086141</v>
      </c>
      <c r="C42" s="31">
        <f>Cameroun!C26+Centrafrique!C26+Congo!C26+Gabon!C26+'Guinée Equatoriale'!C26+Tchad!C26</f>
        <v>23856455</v>
      </c>
      <c r="D42" s="31">
        <f>Cameroun!D26+Centrafrique!D26+Congo!D26+Gabon!D26+'Guinée Equatoriale'!D26+Tchad!D26</f>
        <v>4945459</v>
      </c>
      <c r="E42" s="31">
        <f>Cameroun!E26+Centrafrique!E26+Congo!E26+Gabon!E26+'Guinée Equatoriale'!E26+Tchad!E26</f>
        <v>3850014</v>
      </c>
      <c r="F42" s="31">
        <f>Cameroun!F26+Centrafrique!F26+Congo!F26+Gabon!F26+'Guinée Equatoriale'!F26+Tchad!F26</f>
        <v>3617901</v>
      </c>
      <c r="G42" s="32">
        <f t="shared" si="3"/>
        <v>75355970</v>
      </c>
      <c r="H42" s="33">
        <f t="shared" si="4"/>
        <v>525693567500</v>
      </c>
    </row>
    <row r="43" spans="1:10" ht="24.95" customHeight="1" x14ac:dyDescent="0.2">
      <c r="A43" s="11" t="s">
        <v>9</v>
      </c>
      <c r="B43" s="31">
        <f>Cameroun!B27+Centrafrique!B27+Congo!B27+Gabon!B27+'Guinée Equatoriale'!B27+Tchad!B27</f>
        <v>35351083</v>
      </c>
      <c r="C43" s="31">
        <f>Cameroun!C27+Centrafrique!C27+Congo!C27+Gabon!C27+'Guinée Equatoriale'!C27+Tchad!C27</f>
        <v>21198563</v>
      </c>
      <c r="D43" s="31">
        <f>Cameroun!D27+Centrafrique!D27+Congo!D27+Gabon!D27+'Guinée Equatoriale'!D27+Tchad!D27</f>
        <v>4770807</v>
      </c>
      <c r="E43" s="31">
        <f>Cameroun!E27+Centrafrique!E27+Congo!E27+Gabon!E27+'Guinée Equatoriale'!E27+Tchad!E27</f>
        <v>4330116</v>
      </c>
      <c r="F43" s="31">
        <f>Cameroun!F27+Centrafrique!F27+Congo!F27+Gabon!F27+'Guinée Equatoriale'!F27+Tchad!F27</f>
        <v>3181918</v>
      </c>
      <c r="G43" s="32">
        <f t="shared" si="3"/>
        <v>68832487</v>
      </c>
      <c r="H43" s="33">
        <f t="shared" si="4"/>
        <v>474966334000</v>
      </c>
    </row>
    <row r="44" spans="1:10" ht="24.95" customHeight="1" x14ac:dyDescent="0.2">
      <c r="A44" s="11" t="s">
        <v>10</v>
      </c>
      <c r="B44" s="31">
        <f>Cameroun!B28+Centrafrique!B28+Congo!B28+Gabon!B28+'Guinée Equatoriale'!B28+Tchad!B28</f>
        <v>51629802</v>
      </c>
      <c r="C44" s="31">
        <f>Cameroun!C28+Centrafrique!C28+Congo!C28+Gabon!C28+'Guinée Equatoriale'!C28+Tchad!C28</f>
        <v>32930180</v>
      </c>
      <c r="D44" s="31">
        <f>Cameroun!D28+Centrafrique!D28+Congo!D28+Gabon!D28+'Guinée Equatoriale'!D28+Tchad!D28</f>
        <v>5976582</v>
      </c>
      <c r="E44" s="31">
        <f>Cameroun!E28+Centrafrique!E28+Congo!E28+Gabon!E28+'Guinée Equatoriale'!E28+Tchad!E28</f>
        <v>5254096</v>
      </c>
      <c r="F44" s="31">
        <f>Cameroun!F28+Centrafrique!F28+Congo!F28+Gabon!F28+'Guinée Equatoriale'!F28+Tchad!F28</f>
        <v>4060063</v>
      </c>
      <c r="G44" s="32">
        <f t="shared" si="3"/>
        <v>99850723</v>
      </c>
      <c r="H44" s="33">
        <f t="shared" si="4"/>
        <v>700186211500</v>
      </c>
    </row>
    <row r="45" spans="1:10" ht="24.95" customHeight="1" x14ac:dyDescent="0.2">
      <c r="A45" s="11" t="s">
        <v>11</v>
      </c>
      <c r="B45" s="31">
        <f>Cameroun!B29+Centrafrique!B29+Congo!B29+Gabon!B29+'Guinée Equatoriale'!B29+Tchad!B29</f>
        <v>45553540</v>
      </c>
      <c r="C45" s="31">
        <f>Cameroun!C29+Centrafrique!C29+Congo!C29+Gabon!C29+'Guinée Equatoriale'!C29+Tchad!C29</f>
        <v>24632408</v>
      </c>
      <c r="D45" s="31">
        <f>Cameroun!D29+Centrafrique!D29+Congo!D29+Gabon!D29+'Guinée Equatoriale'!D29+Tchad!D29</f>
        <v>6449105</v>
      </c>
      <c r="E45" s="31">
        <f>Cameroun!E29+Centrafrique!E29+Congo!E29+Gabon!E29+'Guinée Equatoriale'!E29+Tchad!E29</f>
        <v>7104590</v>
      </c>
      <c r="F45" s="31">
        <f>Cameroun!F29+Centrafrique!F29+Congo!F29+Gabon!F29+'Guinée Equatoriale'!F29+Tchad!F29</f>
        <v>5936604</v>
      </c>
      <c r="G45" s="32">
        <f t="shared" si="3"/>
        <v>89676247</v>
      </c>
      <c r="H45" s="33">
        <f t="shared" si="4"/>
        <v>601668542000</v>
      </c>
    </row>
    <row r="46" spans="1:10" ht="24.95" customHeight="1" x14ac:dyDescent="0.2">
      <c r="A46" s="11" t="s">
        <v>12</v>
      </c>
      <c r="B46" s="31">
        <f>Cameroun!B30+Centrafrique!B30+Congo!B30+Gabon!B30+'Guinée Equatoriale'!B30+Tchad!B30</f>
        <v>40972924</v>
      </c>
      <c r="C46" s="31">
        <f>Cameroun!C30+Centrafrique!C30+Congo!C30+Gabon!C30+'Guinée Equatoriale'!C30+Tchad!C30</f>
        <v>19684739</v>
      </c>
      <c r="D46" s="31">
        <f>Cameroun!D30+Centrafrique!D30+Congo!D30+Gabon!D30+'Guinée Equatoriale'!D30+Tchad!D30</f>
        <v>6349654</v>
      </c>
      <c r="E46" s="31">
        <f>Cameroun!E30+Centrafrique!E30+Congo!E30+Gabon!E30+'Guinée Equatoriale'!E30+Tchad!E30</f>
        <v>5385964</v>
      </c>
      <c r="F46" s="31">
        <f>Cameroun!F30+Centrafrique!F30+Congo!F30+Gabon!F30+'Guinée Equatoriale'!F30+Tchad!F30</f>
        <v>4380042</v>
      </c>
      <c r="G46" s="32">
        <f t="shared" si="3"/>
        <v>76773323</v>
      </c>
      <c r="H46" s="33">
        <f t="shared" si="4"/>
        <v>528428228000</v>
      </c>
    </row>
    <row r="47" spans="1:10" ht="24.95" customHeight="1" x14ac:dyDescent="0.2">
      <c r="A47" s="11" t="s">
        <v>13</v>
      </c>
      <c r="B47" s="31">
        <f>Cameroun!B31+Centrafrique!B31+Congo!B31+Gabon!B31+'Guinée Equatoriale'!B31+Tchad!B31</f>
        <v>47948971</v>
      </c>
      <c r="C47" s="31">
        <f>Cameroun!C31+Centrafrique!C31+Congo!C31+Gabon!C31+'Guinée Equatoriale'!C31+Tchad!C31</f>
        <v>25984732</v>
      </c>
      <c r="D47" s="31">
        <f>Cameroun!D31+Centrafrique!D31+Congo!D31+Gabon!D31+'Guinée Equatoriale'!D31+Tchad!D31</f>
        <v>6676257</v>
      </c>
      <c r="E47" s="31">
        <f>Cameroun!E31+Centrafrique!E31+Congo!E31+Gabon!E31+'Guinée Equatoriale'!E31+Tchad!E31</f>
        <v>5125406</v>
      </c>
      <c r="F47" s="31">
        <f>Cameroun!F31+Centrafrique!F31+Congo!F31+Gabon!F31+'Guinée Equatoriale'!F31+Tchad!F31</f>
        <v>4853663</v>
      </c>
      <c r="G47" s="32">
        <f t="shared" si="3"/>
        <v>90589029</v>
      </c>
      <c r="H47" s="33">
        <f t="shared" si="4"/>
        <v>630318121500</v>
      </c>
    </row>
    <row r="48" spans="1:10" ht="24.95" customHeight="1" x14ac:dyDescent="0.2">
      <c r="A48" s="11" t="s">
        <v>14</v>
      </c>
      <c r="B48" s="31">
        <f>Cameroun!B32+Centrafrique!B32+Congo!B32+Gabon!B32+'Guinée Equatoriale'!B32+Tchad!B32</f>
        <v>56261285</v>
      </c>
      <c r="C48" s="31">
        <f>Cameroun!C32+Centrafrique!C32+Congo!C32+Gabon!C32+'Guinée Equatoriale'!C32+Tchad!C32</f>
        <v>28903725</v>
      </c>
      <c r="D48" s="31">
        <f>Cameroun!D32+Centrafrique!D32+Congo!D32+Gabon!D32+'Guinée Equatoriale'!D32+Tchad!D32</f>
        <v>5993112</v>
      </c>
      <c r="E48" s="31">
        <f>Cameroun!E32+Centrafrique!E32+Congo!E32+Gabon!E32+'Guinée Equatoriale'!E32+Tchad!E32</f>
        <v>4895207</v>
      </c>
      <c r="F48" s="31">
        <f>Cameroun!F32+Centrafrique!F32+Congo!F32+Gabon!F32+'Guinée Equatoriale'!F32+Tchad!F32</f>
        <v>4060223</v>
      </c>
      <c r="G48" s="32">
        <f t="shared" si="3"/>
        <v>100113552</v>
      </c>
      <c r="H48" s="33">
        <f t="shared" si="4"/>
        <v>726043017500</v>
      </c>
    </row>
    <row r="49" spans="1:10" ht="24.95" customHeight="1" thickBot="1" x14ac:dyDescent="0.25">
      <c r="A49" s="11" t="s">
        <v>15</v>
      </c>
      <c r="B49" s="31">
        <f>Cameroun!B33+Centrafrique!B33+Congo!B33+Gabon!B33+'Guinée Equatoriale'!B33+Tchad!B33</f>
        <v>64603819</v>
      </c>
      <c r="C49" s="31">
        <f>Cameroun!C33+Centrafrique!C33+Congo!C33+Gabon!C33+'Guinée Equatoriale'!C33+Tchad!C33</f>
        <v>35279451</v>
      </c>
      <c r="D49" s="31">
        <f>Cameroun!D33+Centrafrique!D33+Congo!D33+Gabon!D33+'Guinée Equatoriale'!D33+Tchad!D33</f>
        <v>7533089</v>
      </c>
      <c r="E49" s="31">
        <f>Cameroun!E33+Centrafrique!E33+Congo!E33+Gabon!E33+'Guinée Equatoriale'!E33+Tchad!E33</f>
        <v>6452347</v>
      </c>
      <c r="F49" s="31">
        <f>Cameroun!F33+Centrafrique!F33+Congo!F33+Gabon!F33+'Guinée Equatoriale'!F33+Tchad!F33</f>
        <v>4856468</v>
      </c>
      <c r="G49" s="32">
        <f t="shared" si="3"/>
        <v>118725174</v>
      </c>
      <c r="H49" s="33">
        <f t="shared" si="4"/>
        <v>846382204000</v>
      </c>
    </row>
    <row r="50" spans="1:10" ht="24.95" customHeight="1" thickBot="1" x14ac:dyDescent="0.25">
      <c r="A50" s="12" t="s">
        <v>16</v>
      </c>
      <c r="B50" s="25">
        <f t="shared" ref="B50:H50" si="5">SUM(B38:B49)</f>
        <v>537676562</v>
      </c>
      <c r="C50" s="25">
        <f t="shared" si="5"/>
        <v>316639976</v>
      </c>
      <c r="D50" s="25">
        <f t="shared" si="5"/>
        <v>77015373</v>
      </c>
      <c r="E50" s="25">
        <f t="shared" si="5"/>
        <v>63541560</v>
      </c>
      <c r="F50" s="25">
        <f t="shared" si="5"/>
        <v>55663782</v>
      </c>
      <c r="G50" s="25">
        <f t="shared" si="5"/>
        <v>1050537253</v>
      </c>
      <c r="H50" s="25">
        <f t="shared" si="5"/>
        <v>7205369697000</v>
      </c>
    </row>
    <row r="51" spans="1:10" ht="20.100000000000001" customHeight="1" thickTop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10000000000000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10000000000000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10000000000000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10000000000000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10000000000000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10000000000000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10000000000000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10000000000000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10000000000000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10000000000000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10000000000000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10000000000000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1" ht="20.10000000000000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1" ht="20.10000000000000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1" ht="20.10000000000000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1" ht="20.10000000000000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70" spans="1:11" ht="20.100000000000001" customHeight="1" x14ac:dyDescent="0.2">
      <c r="A70" s="1"/>
      <c r="B70" s="1"/>
      <c r="C70" s="1"/>
      <c r="D70" s="70" t="s">
        <v>28</v>
      </c>
      <c r="E70" s="4"/>
      <c r="F70" s="4"/>
      <c r="G70" s="1"/>
      <c r="H70" s="1"/>
      <c r="I70" s="1"/>
      <c r="J70" s="1"/>
      <c r="K70" s="1"/>
    </row>
    <row r="71" spans="1:11" ht="20.100000000000001" customHeight="1" thickBot="1" x14ac:dyDescent="0.25">
      <c r="A71" s="4" t="s">
        <v>22</v>
      </c>
      <c r="B71" s="4"/>
      <c r="C71" s="4"/>
      <c r="D71" s="4"/>
      <c r="E71" s="5" t="s">
        <v>27</v>
      </c>
      <c r="F71" s="4"/>
      <c r="G71" s="4"/>
      <c r="H71" s="37"/>
      <c r="I71" s="37"/>
      <c r="J71" s="3"/>
      <c r="K71" s="18" t="s">
        <v>30</v>
      </c>
    </row>
    <row r="72" spans="1:11" ht="20.100000000000001" customHeight="1" thickTop="1" thickBot="1" x14ac:dyDescent="0.25">
      <c r="A72" s="7" t="s">
        <v>1</v>
      </c>
      <c r="B72" s="8">
        <v>500</v>
      </c>
      <c r="C72" s="8">
        <v>100</v>
      </c>
      <c r="D72" s="8">
        <v>50</v>
      </c>
      <c r="E72" s="8">
        <v>25</v>
      </c>
      <c r="F72" s="9">
        <v>10</v>
      </c>
      <c r="G72" s="9">
        <v>5</v>
      </c>
      <c r="H72" s="9">
        <v>2</v>
      </c>
      <c r="I72" s="9">
        <v>1</v>
      </c>
      <c r="J72" s="9" t="s">
        <v>2</v>
      </c>
      <c r="K72" s="10" t="s">
        <v>3</v>
      </c>
    </row>
    <row r="73" spans="1:11" ht="20.100000000000001" customHeight="1" x14ac:dyDescent="0.2">
      <c r="A73" s="11" t="s">
        <v>4</v>
      </c>
      <c r="B73" s="31">
        <f>Cameroun!B40+Centrafrique!B40+Congo!B40+Gabon!B40+'Guinée Equatoriale'!B40+Tchad!B40</f>
        <v>0</v>
      </c>
      <c r="C73" s="31">
        <f>Cameroun!C40+Centrafrique!C40+Congo!C40+Gabon!C40+'Guinée Equatoriale'!C40+Tchad!C40</f>
        <v>486</v>
      </c>
      <c r="D73" s="31">
        <f>Cameroun!D40+Centrafrique!D40+Congo!D40+Gabon!D40+'Guinée Equatoriale'!D40+Tchad!D40</f>
        <v>139</v>
      </c>
      <c r="E73" s="31">
        <f>Cameroun!E40+Centrafrique!E40+Congo!E40+Gabon!E40+'Guinée Equatoriale'!E40+Tchad!E40</f>
        <v>112</v>
      </c>
      <c r="F73" s="31">
        <f>Cameroun!F40+Centrafrique!F40+Congo!F40+Gabon!F40+'Guinée Equatoriale'!F40+Tchad!F40</f>
        <v>184</v>
      </c>
      <c r="G73" s="31">
        <f>Cameroun!G40+Centrafrique!G40+Congo!G40+Gabon!G40+'Guinée Equatoriale'!G40+Tchad!G40</f>
        <v>113</v>
      </c>
      <c r="H73" s="31">
        <f>Cameroun!H40+Centrafrique!H40+Congo!H40+Gabon!H40+'Guinée Equatoriale'!H40+Tchad!H40</f>
        <v>48</v>
      </c>
      <c r="I73" s="31">
        <f>Cameroun!I40+Centrafrique!I40+Congo!I40+Gabon!I40+'Guinée Equatoriale'!I40+Tchad!I40</f>
        <v>157</v>
      </c>
      <c r="J73" s="34">
        <f>SUM(B73:I73)</f>
        <v>1239</v>
      </c>
      <c r="K73" s="35">
        <f>B73*500+C73*100+D73*50+E73*25+F73*10+G73*5+H73*2+I73*1</f>
        <v>61008</v>
      </c>
    </row>
    <row r="74" spans="1:11" ht="20.100000000000001" customHeight="1" x14ac:dyDescent="0.2">
      <c r="A74" s="11" t="s">
        <v>5</v>
      </c>
      <c r="B74" s="31">
        <f>Cameroun!B41+Centrafrique!B41+Congo!B41+Gabon!B41+'Guinée Equatoriale'!B41+Tchad!B41</f>
        <v>0</v>
      </c>
      <c r="C74" s="31">
        <f>Cameroun!C41+Centrafrique!C41+Congo!C41+Gabon!C41+'Guinée Equatoriale'!C41+Tchad!C41</f>
        <v>221</v>
      </c>
      <c r="D74" s="31">
        <f>Cameroun!D41+Centrafrique!D41+Congo!D41+Gabon!D41+'Guinée Equatoriale'!D41+Tchad!D41</f>
        <v>2171</v>
      </c>
      <c r="E74" s="31">
        <f>Cameroun!E41+Centrafrique!E41+Congo!E41+Gabon!E41+'Guinée Equatoriale'!E41+Tchad!E41</f>
        <v>1545</v>
      </c>
      <c r="F74" s="31">
        <f>Cameroun!F41+Centrafrique!F41+Congo!F41+Gabon!F41+'Guinée Equatoriale'!F41+Tchad!F41</f>
        <v>9739</v>
      </c>
      <c r="G74" s="31">
        <f>Cameroun!G41+Centrafrique!G41+Congo!G41+Gabon!G41+'Guinée Equatoriale'!G41+Tchad!G41</f>
        <v>6556</v>
      </c>
      <c r="H74" s="31">
        <f>Cameroun!H41+Centrafrique!H41+Congo!H41+Gabon!H41+'Guinée Equatoriale'!H41+Tchad!H41</f>
        <v>3029</v>
      </c>
      <c r="I74" s="31">
        <f>Cameroun!I41+Centrafrique!I41+Congo!I41+Gabon!I41+'Guinée Equatoriale'!I41+Tchad!I41</f>
        <v>8086</v>
      </c>
      <c r="J74" s="34">
        <f t="shared" ref="J74:J84" si="6">SUM(B74:I74)</f>
        <v>31347</v>
      </c>
      <c r="K74" s="35">
        <f t="shared" ref="K74:K84" si="7">B74*500+C74*100+D74*50+E74*25+F74*10+G74*5+H74*2+I74*1</f>
        <v>313589</v>
      </c>
    </row>
    <row r="75" spans="1:11" ht="20.100000000000001" customHeight="1" x14ac:dyDescent="0.2">
      <c r="A75" s="11" t="s">
        <v>6</v>
      </c>
      <c r="B75" s="31">
        <f>Cameroun!B42+Centrafrique!B42+Congo!B42+Gabon!B42+'Guinée Equatoriale'!B42+Tchad!B42</f>
        <v>0</v>
      </c>
      <c r="C75" s="31">
        <f>Cameroun!C42+Centrafrique!C42+Congo!C42+Gabon!C42+'Guinée Equatoriale'!C42+Tchad!C42</f>
        <v>86</v>
      </c>
      <c r="D75" s="31">
        <f>Cameroun!D42+Centrafrique!D42+Congo!D42+Gabon!D42+'Guinée Equatoriale'!D42+Tchad!D42</f>
        <v>102</v>
      </c>
      <c r="E75" s="31">
        <f>Cameroun!E42+Centrafrique!E42+Congo!E42+Gabon!E42+'Guinée Equatoriale'!E42+Tchad!E42</f>
        <v>31</v>
      </c>
      <c r="F75" s="31">
        <f>Cameroun!F42+Centrafrique!F42+Congo!F42+Gabon!F42+'Guinée Equatoriale'!F42+Tchad!F42</f>
        <v>152</v>
      </c>
      <c r="G75" s="31">
        <f>Cameroun!G42+Centrafrique!G42+Congo!G42+Gabon!G42+'Guinée Equatoriale'!G42+Tchad!G42</f>
        <v>38</v>
      </c>
      <c r="H75" s="31">
        <f>Cameroun!H42+Centrafrique!H42+Congo!H42+Gabon!H42+'Guinée Equatoriale'!H42+Tchad!H42</f>
        <v>22</v>
      </c>
      <c r="I75" s="31">
        <f>Cameroun!I42+Centrafrique!I42+Congo!I42+Gabon!I42+'Guinée Equatoriale'!I42+Tchad!I42</f>
        <v>62</v>
      </c>
      <c r="J75" s="34">
        <f t="shared" si="6"/>
        <v>493</v>
      </c>
      <c r="K75" s="35">
        <f t="shared" si="7"/>
        <v>16291</v>
      </c>
    </row>
    <row r="76" spans="1:11" ht="20.100000000000001" customHeight="1" x14ac:dyDescent="0.2">
      <c r="A76" s="11" t="s">
        <v>7</v>
      </c>
      <c r="B76" s="31">
        <f>Cameroun!B43+Centrafrique!B43+Congo!B43+Gabon!B43+'Guinée Equatoriale'!B43+Tchad!B43</f>
        <v>4000</v>
      </c>
      <c r="C76" s="31">
        <f>Cameroun!C43+Centrafrique!C43+Congo!C43+Gabon!C43+'Guinée Equatoriale'!C43+Tchad!C43</f>
        <v>75</v>
      </c>
      <c r="D76" s="31">
        <f>Cameroun!D43+Centrafrique!D43+Congo!D43+Gabon!D43+'Guinée Equatoriale'!D43+Tchad!D43</f>
        <v>149</v>
      </c>
      <c r="E76" s="31">
        <f>Cameroun!E43+Centrafrique!E43+Congo!E43+Gabon!E43+'Guinée Equatoriale'!E43+Tchad!E43</f>
        <v>26</v>
      </c>
      <c r="F76" s="31">
        <f>Cameroun!F43+Centrafrique!F43+Congo!F43+Gabon!F43+'Guinée Equatoriale'!F43+Tchad!F43</f>
        <v>133</v>
      </c>
      <c r="G76" s="31">
        <f>Cameroun!G43+Centrafrique!G43+Congo!G43+Gabon!G43+'Guinée Equatoriale'!G43+Tchad!G43</f>
        <v>45</v>
      </c>
      <c r="H76" s="31">
        <f>Cameroun!H43+Centrafrique!H43+Congo!H43+Gabon!H43+'Guinée Equatoriale'!H43+Tchad!H43</f>
        <v>25</v>
      </c>
      <c r="I76" s="31">
        <f>Cameroun!I43+Centrafrique!I43+Congo!I43+Gabon!I43+'Guinée Equatoriale'!I43+Tchad!I43</f>
        <v>109</v>
      </c>
      <c r="J76" s="34">
        <f t="shared" si="6"/>
        <v>4562</v>
      </c>
      <c r="K76" s="35">
        <f t="shared" si="7"/>
        <v>2017314</v>
      </c>
    </row>
    <row r="77" spans="1:11" ht="20.100000000000001" customHeight="1" x14ac:dyDescent="0.2">
      <c r="A77" s="11" t="s">
        <v>8</v>
      </c>
      <c r="B77" s="31">
        <f>Cameroun!B44+Centrafrique!B44+Congo!B44+Gabon!B44+'Guinée Equatoriale'!B44+Tchad!B44</f>
        <v>4500</v>
      </c>
      <c r="C77" s="31">
        <f>Cameroun!C44+Centrafrique!C44+Congo!C44+Gabon!C44+'Guinée Equatoriale'!C44+Tchad!C44</f>
        <v>574</v>
      </c>
      <c r="D77" s="31">
        <f>Cameroun!D44+Centrafrique!D44+Congo!D44+Gabon!D44+'Guinée Equatoriale'!D44+Tchad!D44</f>
        <v>596</v>
      </c>
      <c r="E77" s="31">
        <f>Cameroun!E44+Centrafrique!E44+Congo!E44+Gabon!E44+'Guinée Equatoriale'!E44+Tchad!E44</f>
        <v>25</v>
      </c>
      <c r="F77" s="31">
        <f>Cameroun!F44+Centrafrique!F44+Congo!F44+Gabon!F44+'Guinée Equatoriale'!F44+Tchad!F44</f>
        <v>171</v>
      </c>
      <c r="G77" s="31">
        <f>Cameroun!G44+Centrafrique!G44+Congo!G44+Gabon!G44+'Guinée Equatoriale'!G44+Tchad!G44</f>
        <v>78</v>
      </c>
      <c r="H77" s="31">
        <f>Cameroun!H44+Centrafrique!H44+Congo!H44+Gabon!H44+'Guinée Equatoriale'!H44+Tchad!H44</f>
        <v>30</v>
      </c>
      <c r="I77" s="31">
        <f>Cameroun!I44+Centrafrique!I44+Congo!I44+Gabon!I44+'Guinée Equatoriale'!I44+Tchad!I44</f>
        <v>143</v>
      </c>
      <c r="J77" s="34">
        <f t="shared" si="6"/>
        <v>6117</v>
      </c>
      <c r="K77" s="35">
        <f t="shared" si="7"/>
        <v>2340128</v>
      </c>
    </row>
    <row r="78" spans="1:11" ht="20.100000000000001" customHeight="1" x14ac:dyDescent="0.2">
      <c r="A78" s="11" t="s">
        <v>9</v>
      </c>
      <c r="B78" s="31">
        <f>Cameroun!B45+Centrafrique!B45+Congo!B45+Gabon!B45+'Guinée Equatoriale'!B45+Tchad!B45</f>
        <v>13000</v>
      </c>
      <c r="C78" s="31">
        <f>Cameroun!C45+Centrafrique!C45+Congo!C45+Gabon!C45+'Guinée Equatoriale'!C45+Tchad!C45</f>
        <v>133</v>
      </c>
      <c r="D78" s="31">
        <f>Cameroun!D45+Centrafrique!D45+Congo!D45+Gabon!D45+'Guinée Equatoriale'!D45+Tchad!D45</f>
        <v>90</v>
      </c>
      <c r="E78" s="31">
        <f>Cameroun!E45+Centrafrique!E45+Congo!E45+Gabon!E45+'Guinée Equatoriale'!E45+Tchad!E45</f>
        <v>19</v>
      </c>
      <c r="F78" s="31">
        <f>Cameroun!F45+Centrafrique!F45+Congo!F45+Gabon!F45+'Guinée Equatoriale'!F45+Tchad!F45</f>
        <v>107</v>
      </c>
      <c r="G78" s="31">
        <f>Cameroun!G45+Centrafrique!G45+Congo!G45+Gabon!G45+'Guinée Equatoriale'!G45+Tchad!G45</f>
        <v>35</v>
      </c>
      <c r="H78" s="31">
        <f>Cameroun!H45+Centrafrique!H45+Congo!H45+Gabon!H45+'Guinée Equatoriale'!H45+Tchad!H45</f>
        <v>10</v>
      </c>
      <c r="I78" s="31">
        <f>Cameroun!I45+Centrafrique!I45+Congo!I45+Gabon!I45+'Guinée Equatoriale'!I45+Tchad!I45</f>
        <v>85</v>
      </c>
      <c r="J78" s="34">
        <f t="shared" si="6"/>
        <v>13479</v>
      </c>
      <c r="K78" s="35">
        <f t="shared" si="7"/>
        <v>6519625</v>
      </c>
    </row>
    <row r="79" spans="1:11" ht="20.100000000000001" customHeight="1" x14ac:dyDescent="0.2">
      <c r="A79" s="11" t="s">
        <v>10</v>
      </c>
      <c r="B79" s="31">
        <f>Cameroun!B46+Centrafrique!B46+Congo!B46+Gabon!B46+'Guinée Equatoriale'!B46+Tchad!B46</f>
        <v>4000</v>
      </c>
      <c r="C79" s="31">
        <f>Cameroun!C46+Centrafrique!C46+Congo!C46+Gabon!C46+'Guinée Equatoriale'!C46+Tchad!C46</f>
        <v>603</v>
      </c>
      <c r="D79" s="31">
        <f>Cameroun!D46+Centrafrique!D46+Congo!D46+Gabon!D46+'Guinée Equatoriale'!D46+Tchad!D46</f>
        <v>1090</v>
      </c>
      <c r="E79" s="31">
        <f>Cameroun!E46+Centrafrique!E46+Congo!E46+Gabon!E46+'Guinée Equatoriale'!E46+Tchad!E46</f>
        <v>38</v>
      </c>
      <c r="F79" s="31">
        <f>Cameroun!F46+Centrafrique!F46+Congo!F46+Gabon!F46+'Guinée Equatoriale'!F46+Tchad!F46</f>
        <v>109</v>
      </c>
      <c r="G79" s="31">
        <f>Cameroun!G46+Centrafrique!G46+Congo!G46+Gabon!G46+'Guinée Equatoriale'!G46+Tchad!G46</f>
        <v>38</v>
      </c>
      <c r="H79" s="31">
        <f>Cameroun!H46+Centrafrique!H46+Congo!H46+Gabon!H46+'Guinée Equatoriale'!H46+Tchad!H46</f>
        <v>20</v>
      </c>
      <c r="I79" s="31">
        <f>Cameroun!I46+Centrafrique!I46+Congo!I46+Gabon!I46+'Guinée Equatoriale'!I46+Tchad!I46</f>
        <v>131</v>
      </c>
      <c r="J79" s="34">
        <f t="shared" si="6"/>
        <v>6029</v>
      </c>
      <c r="K79" s="35">
        <f t="shared" si="7"/>
        <v>2117201</v>
      </c>
    </row>
    <row r="80" spans="1:11" ht="20.100000000000001" customHeight="1" x14ac:dyDescent="0.2">
      <c r="A80" s="11" t="s">
        <v>11</v>
      </c>
      <c r="B80" s="31">
        <f>Cameroun!B47+Centrafrique!B47+Congo!B47+Gabon!B47+'Guinée Equatoriale'!B47+Tchad!B47</f>
        <v>12009</v>
      </c>
      <c r="C80" s="31">
        <f>Cameroun!C47+Centrafrique!C47+Congo!C47+Gabon!C47+'Guinée Equatoriale'!C47+Tchad!C47</f>
        <v>147</v>
      </c>
      <c r="D80" s="31">
        <f>Cameroun!D47+Centrafrique!D47+Congo!D47+Gabon!D47+'Guinée Equatoriale'!D47+Tchad!D47</f>
        <v>80</v>
      </c>
      <c r="E80" s="31">
        <f>Cameroun!E47+Centrafrique!E47+Congo!E47+Gabon!E47+'Guinée Equatoriale'!E47+Tchad!E47</f>
        <v>50</v>
      </c>
      <c r="F80" s="31">
        <f>Cameroun!F47+Centrafrique!F47+Congo!F47+Gabon!F47+'Guinée Equatoriale'!F47+Tchad!F47</f>
        <v>124</v>
      </c>
      <c r="G80" s="31">
        <f>Cameroun!G47+Centrafrique!G47+Congo!G47+Gabon!G47+'Guinée Equatoriale'!G47+Tchad!G47</f>
        <v>44</v>
      </c>
      <c r="H80" s="31">
        <f>Cameroun!H47+Centrafrique!H47+Congo!H47+Gabon!H47+'Guinée Equatoriale'!H47+Tchad!H47</f>
        <v>20</v>
      </c>
      <c r="I80" s="31">
        <f>Cameroun!I47+Centrafrique!I47+Congo!I47+Gabon!I47+'Guinée Equatoriale'!I47+Tchad!I47</f>
        <v>139</v>
      </c>
      <c r="J80" s="34">
        <f t="shared" si="6"/>
        <v>12613</v>
      </c>
      <c r="K80" s="35">
        <f t="shared" si="7"/>
        <v>6026089</v>
      </c>
    </row>
    <row r="81" spans="1:11" ht="20.100000000000001" customHeight="1" x14ac:dyDescent="0.2">
      <c r="A81" s="11" t="s">
        <v>12</v>
      </c>
      <c r="B81" s="31">
        <f>Cameroun!B48+Centrafrique!B48+Congo!B48+Gabon!B48+'Guinée Equatoriale'!B48+Tchad!B48</f>
        <v>8000</v>
      </c>
      <c r="C81" s="31">
        <f>Cameroun!C48+Centrafrique!C48+Congo!C48+Gabon!C48+'Guinée Equatoriale'!C48+Tchad!C48</f>
        <v>97</v>
      </c>
      <c r="D81" s="31">
        <f>Cameroun!D48+Centrafrique!D48+Congo!D48+Gabon!D48+'Guinée Equatoriale'!D48+Tchad!D48</f>
        <v>121</v>
      </c>
      <c r="E81" s="31">
        <f>Cameroun!E48+Centrafrique!E48+Congo!E48+Gabon!E48+'Guinée Equatoriale'!E48+Tchad!E48</f>
        <v>42</v>
      </c>
      <c r="F81" s="31">
        <f>Cameroun!F48+Centrafrique!F48+Congo!F48+Gabon!F48+'Guinée Equatoriale'!F48+Tchad!F48</f>
        <v>121</v>
      </c>
      <c r="G81" s="31">
        <f>Cameroun!G48+Centrafrique!G48+Congo!G48+Gabon!G48+'Guinée Equatoriale'!G48+Tchad!G48</f>
        <v>68</v>
      </c>
      <c r="H81" s="31">
        <f>Cameroun!H48+Centrafrique!H48+Congo!H48+Gabon!H48+'Guinée Equatoriale'!H48+Tchad!H48</f>
        <v>33</v>
      </c>
      <c r="I81" s="31">
        <f>Cameroun!I48+Centrafrique!I48+Congo!I48+Gabon!I48+'Guinée Equatoriale'!I48+Tchad!I48</f>
        <v>97</v>
      </c>
      <c r="J81" s="34">
        <f t="shared" si="6"/>
        <v>8579</v>
      </c>
      <c r="K81" s="35">
        <f t="shared" si="7"/>
        <v>4018513</v>
      </c>
    </row>
    <row r="82" spans="1:11" ht="20.100000000000001" customHeight="1" x14ac:dyDescent="0.2">
      <c r="A82" s="11" t="s">
        <v>13</v>
      </c>
      <c r="B82" s="31">
        <f>Cameroun!B49+Centrafrique!B49+Congo!B49+Gabon!B49+'Guinée Equatoriale'!B49+Tchad!B49</f>
        <v>4000</v>
      </c>
      <c r="C82" s="31">
        <f>Cameroun!C49+Centrafrique!C49+Congo!C49+Gabon!C49+'Guinée Equatoriale'!C49+Tchad!C49</f>
        <v>128</v>
      </c>
      <c r="D82" s="31">
        <f>Cameroun!D49+Centrafrique!D49+Congo!D49+Gabon!D49+'Guinée Equatoriale'!D49+Tchad!D49</f>
        <v>126</v>
      </c>
      <c r="E82" s="31">
        <f>Cameroun!E49+Centrafrique!E49+Congo!E49+Gabon!E49+'Guinée Equatoriale'!E49+Tchad!E49</f>
        <v>37</v>
      </c>
      <c r="F82" s="31">
        <f>Cameroun!F49+Centrafrique!F49+Congo!F49+Gabon!F49+'Guinée Equatoriale'!F49+Tchad!F49</f>
        <v>125</v>
      </c>
      <c r="G82" s="31">
        <f>Cameroun!G49+Centrafrique!G49+Congo!G49+Gabon!G49+'Guinée Equatoriale'!G49+Tchad!G49</f>
        <v>73</v>
      </c>
      <c r="H82" s="31">
        <f>Cameroun!H49+Centrafrique!H49+Congo!H49+Gabon!H49+'Guinée Equatoriale'!H49+Tchad!H49</f>
        <v>25</v>
      </c>
      <c r="I82" s="31">
        <f>Cameroun!I49+Centrafrique!I49+Congo!I49+Gabon!I49+'Guinée Equatoriale'!I49+Tchad!I49</f>
        <v>117</v>
      </c>
      <c r="J82" s="34">
        <f t="shared" si="6"/>
        <v>4631</v>
      </c>
      <c r="K82" s="35">
        <f t="shared" si="7"/>
        <v>2021807</v>
      </c>
    </row>
    <row r="83" spans="1:11" ht="20.100000000000001" customHeight="1" x14ac:dyDescent="0.2">
      <c r="A83" s="11" t="s">
        <v>14</v>
      </c>
      <c r="B83" s="31">
        <f>Cameroun!B50+Centrafrique!B50+Congo!B50+Gabon!B50+'Guinée Equatoriale'!B50+Tchad!B50</f>
        <v>4000</v>
      </c>
      <c r="C83" s="31">
        <f>Cameroun!C50+Centrafrique!C50+Congo!C50+Gabon!C50+'Guinée Equatoriale'!C50+Tchad!C50</f>
        <v>81</v>
      </c>
      <c r="D83" s="31">
        <f>Cameroun!D50+Centrafrique!D50+Congo!D50+Gabon!D50+'Guinée Equatoriale'!D50+Tchad!D50</f>
        <v>191</v>
      </c>
      <c r="E83" s="31">
        <f>Cameroun!E50+Centrafrique!E50+Congo!E50+Gabon!E50+'Guinée Equatoriale'!E50+Tchad!E50</f>
        <v>18</v>
      </c>
      <c r="F83" s="31">
        <f>Cameroun!F50+Centrafrique!F50+Congo!F50+Gabon!F50+'Guinée Equatoriale'!F50+Tchad!F50</f>
        <v>102</v>
      </c>
      <c r="G83" s="31">
        <f>Cameroun!G50+Centrafrique!G50+Congo!G50+Gabon!G50+'Guinée Equatoriale'!G50+Tchad!G50</f>
        <v>37</v>
      </c>
      <c r="H83" s="31">
        <f>Cameroun!H50+Centrafrique!H50+Congo!H50+Gabon!H50+'Guinée Equatoriale'!H50+Tchad!H50</f>
        <v>18</v>
      </c>
      <c r="I83" s="31">
        <f>Cameroun!I50+Centrafrique!I50+Congo!I50+Gabon!I50+'Guinée Equatoriale'!I50+Tchad!I50</f>
        <v>59</v>
      </c>
      <c r="J83" s="34">
        <f t="shared" si="6"/>
        <v>4506</v>
      </c>
      <c r="K83" s="35">
        <f t="shared" si="7"/>
        <v>2019400</v>
      </c>
    </row>
    <row r="84" spans="1:11" ht="20.100000000000001" customHeight="1" thickBot="1" x14ac:dyDescent="0.25">
      <c r="A84" s="11" t="s">
        <v>15</v>
      </c>
      <c r="B84" s="31">
        <f>Cameroun!B51+Centrafrique!B51+Congo!B51+Gabon!B51+'Guinée Equatoriale'!B51+Tchad!B51</f>
        <v>4000</v>
      </c>
      <c r="C84" s="31">
        <f>Cameroun!C51+Centrafrique!C51+Congo!C51+Gabon!C51+'Guinée Equatoriale'!C51+Tchad!C51</f>
        <v>85</v>
      </c>
      <c r="D84" s="31">
        <f>Cameroun!D51+Centrafrique!D51+Congo!D51+Gabon!D51+'Guinée Equatoriale'!D51+Tchad!D51</f>
        <v>90</v>
      </c>
      <c r="E84" s="31">
        <f>Cameroun!E51+Centrafrique!E51+Congo!E51+Gabon!E51+'Guinée Equatoriale'!E51+Tchad!E51</f>
        <v>30</v>
      </c>
      <c r="F84" s="31">
        <f>Cameroun!F51+Centrafrique!F51+Congo!F51+Gabon!F51+'Guinée Equatoriale'!F51+Tchad!F51</f>
        <v>116</v>
      </c>
      <c r="G84" s="31">
        <f>Cameroun!G51+Centrafrique!G51+Congo!G51+Gabon!G51+'Guinée Equatoriale'!G51+Tchad!G51</f>
        <v>34</v>
      </c>
      <c r="H84" s="31">
        <f>Cameroun!H51+Centrafrique!H51+Congo!H51+Gabon!H51+'Guinée Equatoriale'!H51+Tchad!H51</f>
        <v>13</v>
      </c>
      <c r="I84" s="31">
        <f>Cameroun!I51+Centrafrique!I51+Congo!I51+Gabon!I51+'Guinée Equatoriale'!I51+Tchad!I51</f>
        <v>99</v>
      </c>
      <c r="J84" s="34">
        <f t="shared" si="6"/>
        <v>4467</v>
      </c>
      <c r="K84" s="35">
        <f t="shared" si="7"/>
        <v>2015205</v>
      </c>
    </row>
    <row r="85" spans="1:11" ht="20.100000000000001" customHeight="1" thickBot="1" x14ac:dyDescent="0.25">
      <c r="A85" s="12" t="s">
        <v>16</v>
      </c>
      <c r="B85" s="25">
        <f t="shared" ref="B85:K85" si="8">SUM(B73:B84)</f>
        <v>57509</v>
      </c>
      <c r="C85" s="25">
        <f t="shared" si="8"/>
        <v>2716</v>
      </c>
      <c r="D85" s="25">
        <f t="shared" si="8"/>
        <v>4945</v>
      </c>
      <c r="E85" s="25">
        <f t="shared" si="8"/>
        <v>1973</v>
      </c>
      <c r="F85" s="25">
        <f t="shared" si="8"/>
        <v>11183</v>
      </c>
      <c r="G85" s="25">
        <f t="shared" si="8"/>
        <v>7159</v>
      </c>
      <c r="H85" s="25">
        <f>SUM(H73:H84)</f>
        <v>3293</v>
      </c>
      <c r="I85" s="25">
        <f>SUM(I73:I84)</f>
        <v>9284</v>
      </c>
      <c r="J85" s="25">
        <f t="shared" si="8"/>
        <v>98062</v>
      </c>
      <c r="K85" s="26">
        <f t="shared" si="8"/>
        <v>29486170</v>
      </c>
    </row>
    <row r="86" spans="1:11" ht="20.100000000000001" customHeight="1" thickTop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0.10000000000000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0.10000000000000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0.10000000000000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0.10000000000000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0.10000000000000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0.10000000000000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0.10000000000000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0.10000000000000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0.10000000000000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0.100000000000001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0.100000000000001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0.100000000000001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0.100000000000001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0.100000000000001" customHeight="1" x14ac:dyDescent="0.2">
      <c r="A104" s="1"/>
      <c r="B104" s="1"/>
      <c r="C104" s="1"/>
      <c r="D104" s="71" t="s">
        <v>18</v>
      </c>
      <c r="E104" s="4"/>
      <c r="F104" s="4"/>
      <c r="G104" s="1"/>
      <c r="H104" s="1"/>
      <c r="I104" s="1"/>
      <c r="J104" s="1"/>
      <c r="K104" s="1"/>
    </row>
    <row r="105" spans="1:11" ht="20.100000000000001" customHeight="1" thickBot="1" x14ac:dyDescent="0.25">
      <c r="A105" s="4" t="s">
        <v>22</v>
      </c>
      <c r="B105" s="4"/>
      <c r="C105" s="4"/>
      <c r="D105" s="4"/>
      <c r="E105" s="5" t="s">
        <v>27</v>
      </c>
      <c r="F105" s="4"/>
      <c r="G105" s="4"/>
      <c r="H105" s="4"/>
      <c r="I105" s="4"/>
      <c r="J105" s="3"/>
      <c r="K105" s="6" t="str">
        <f>K71</f>
        <v>Exercice : 2024</v>
      </c>
    </row>
    <row r="106" spans="1:11" ht="20.100000000000001" customHeight="1" thickTop="1" thickBot="1" x14ac:dyDescent="0.25">
      <c r="A106" s="7" t="s">
        <v>1</v>
      </c>
      <c r="B106" s="8">
        <v>500</v>
      </c>
      <c r="C106" s="8">
        <v>100</v>
      </c>
      <c r="D106" s="8">
        <v>50</v>
      </c>
      <c r="E106" s="8">
        <v>25</v>
      </c>
      <c r="F106" s="9">
        <v>10</v>
      </c>
      <c r="G106" s="9">
        <v>5</v>
      </c>
      <c r="H106" s="9">
        <v>2</v>
      </c>
      <c r="I106" s="9">
        <v>1</v>
      </c>
      <c r="J106" s="9" t="s">
        <v>2</v>
      </c>
      <c r="K106" s="10" t="s">
        <v>3</v>
      </c>
    </row>
    <row r="107" spans="1:11" ht="20.100000000000001" customHeight="1" x14ac:dyDescent="0.2">
      <c r="A107" s="11" t="s">
        <v>4</v>
      </c>
      <c r="B107" s="31">
        <f>Cameroun!B58+Centrafrique!B58+Congo!B58+Gabon!B58+'Guinée Equatoriale'!B58+Tchad!B58</f>
        <v>1006</v>
      </c>
      <c r="C107" s="31">
        <f>Cameroun!C58+Centrafrique!C58+Congo!C58+Gabon!C58+'Guinée Equatoriale'!C58+Tchad!C58</f>
        <v>624974</v>
      </c>
      <c r="D107" s="31">
        <f>Cameroun!D58+Centrafrique!D58+Congo!D58+Gabon!D58+'Guinée Equatoriale'!D58+Tchad!D58</f>
        <v>778854</v>
      </c>
      <c r="E107" s="31">
        <f>Cameroun!E58+Centrafrique!E58+Congo!E58+Gabon!E58+'Guinée Equatoriale'!E58+Tchad!E58</f>
        <v>793131</v>
      </c>
      <c r="F107" s="31">
        <f>Cameroun!F58+Centrafrique!F58+Congo!F58+Gabon!F58+'Guinée Equatoriale'!F58+Tchad!F58</f>
        <v>699567</v>
      </c>
      <c r="G107" s="31">
        <f>Cameroun!G58+Centrafrique!G58+Congo!G58+Gabon!G58+'Guinée Equatoriale'!G58+Tchad!G58</f>
        <v>675797</v>
      </c>
      <c r="H107" s="31">
        <f>Cameroun!H58+Centrafrique!H58+Congo!H58+Gabon!H58+'Guinée Equatoriale'!H58+Tchad!H58</f>
        <v>321</v>
      </c>
      <c r="I107" s="31">
        <f>Cameroun!I58+Centrafrique!I58+Congo!I58+Gabon!I58+'Guinée Equatoriale'!I58+Tchad!I58</f>
        <v>27524</v>
      </c>
      <c r="J107" s="34">
        <f>SUM(B107:I107)</f>
        <v>3601174</v>
      </c>
      <c r="K107" s="35">
        <f>B107*500+C107*100+D107*50+E107*25+F107*10+G107*5+H107*2+I107*1</f>
        <v>132174196</v>
      </c>
    </row>
    <row r="108" spans="1:11" ht="20.100000000000001" customHeight="1" x14ac:dyDescent="0.2">
      <c r="A108" s="11" t="s">
        <v>5</v>
      </c>
      <c r="B108" s="31">
        <f>Cameroun!B59+Centrafrique!B59+Congo!B59+Gabon!B59+'Guinée Equatoriale'!B59+Tchad!B59</f>
        <v>1157</v>
      </c>
      <c r="C108" s="31">
        <f>Cameroun!C59+Centrafrique!C59+Congo!C59+Gabon!C59+'Guinée Equatoriale'!C59+Tchad!C59</f>
        <v>886961</v>
      </c>
      <c r="D108" s="31">
        <f>Cameroun!D59+Centrafrique!D59+Congo!D59+Gabon!D59+'Guinée Equatoriale'!D59+Tchad!D59</f>
        <v>1250851</v>
      </c>
      <c r="E108" s="31">
        <f>Cameroun!E59+Centrafrique!E59+Congo!E59+Gabon!E59+'Guinée Equatoriale'!E59+Tchad!E59</f>
        <v>758406</v>
      </c>
      <c r="F108" s="31">
        <f>Cameroun!F59+Centrafrique!F59+Congo!F59+Gabon!F59+'Guinée Equatoriale'!F59+Tchad!F59</f>
        <v>606307</v>
      </c>
      <c r="G108" s="31">
        <f>Cameroun!G59+Centrafrique!G59+Congo!G59+Gabon!G59+'Guinée Equatoriale'!G59+Tchad!G59</f>
        <v>368369</v>
      </c>
      <c r="H108" s="31">
        <f>Cameroun!H59+Centrafrique!H59+Congo!H59+Gabon!H59+'Guinée Equatoriale'!H59+Tchad!H59</f>
        <v>2346</v>
      </c>
      <c r="I108" s="31">
        <f>Cameroun!I59+Centrafrique!I59+Congo!I59+Gabon!I59+'Guinée Equatoriale'!I59+Tchad!I59</f>
        <v>5945</v>
      </c>
      <c r="J108" s="34">
        <f t="shared" ref="J108:J118" si="9">SUM(B108:I108)</f>
        <v>3880342</v>
      </c>
      <c r="K108" s="35">
        <f t="shared" ref="K108:K118" si="10">B108*500+C108*100+D108*50+E108*25+F108*10+G108*5+H108*2+I108*1</f>
        <v>178692852</v>
      </c>
    </row>
    <row r="109" spans="1:11" ht="20.100000000000001" customHeight="1" x14ac:dyDescent="0.2">
      <c r="A109" s="11" t="s">
        <v>6</v>
      </c>
      <c r="B109" s="31">
        <f>Cameroun!B60+Centrafrique!B60+Congo!B60+Gabon!B60+'Guinée Equatoriale'!B60+Tchad!B60</f>
        <v>645</v>
      </c>
      <c r="C109" s="31">
        <f>Cameroun!C60+Centrafrique!C60+Congo!C60+Gabon!C60+'Guinée Equatoriale'!C60+Tchad!C60</f>
        <v>467442</v>
      </c>
      <c r="D109" s="31">
        <f>Cameroun!D60+Centrafrique!D60+Congo!D60+Gabon!D60+'Guinée Equatoriale'!D60+Tchad!D60</f>
        <v>431862</v>
      </c>
      <c r="E109" s="31">
        <f>Cameroun!E60+Centrafrique!E60+Congo!E60+Gabon!E60+'Guinée Equatoriale'!E60+Tchad!E60</f>
        <v>470134</v>
      </c>
      <c r="F109" s="31">
        <f>Cameroun!F60+Centrafrique!F60+Congo!F60+Gabon!F60+'Guinée Equatoriale'!F60+Tchad!F60</f>
        <v>83789</v>
      </c>
      <c r="G109" s="31">
        <f>Cameroun!G60+Centrafrique!G60+Congo!G60+Gabon!G60+'Guinée Equatoriale'!G60+Tchad!G60</f>
        <v>71636</v>
      </c>
      <c r="H109" s="31">
        <f>Cameroun!H60+Centrafrique!H60+Congo!H60+Gabon!H60+'Guinée Equatoriale'!H60+Tchad!H60</f>
        <v>498</v>
      </c>
      <c r="I109" s="31">
        <f>Cameroun!I60+Centrafrique!I60+Congo!I60+Gabon!I60+'Guinée Equatoriale'!I60+Tchad!I60</f>
        <v>6780</v>
      </c>
      <c r="J109" s="34">
        <f t="shared" si="9"/>
        <v>1532786</v>
      </c>
      <c r="K109" s="35">
        <f t="shared" si="10"/>
        <v>81616996</v>
      </c>
    </row>
    <row r="110" spans="1:11" ht="20.100000000000001" customHeight="1" x14ac:dyDescent="0.2">
      <c r="A110" s="11" t="s">
        <v>7</v>
      </c>
      <c r="B110" s="31">
        <f>Cameroun!B61+Centrafrique!B61+Congo!B61+Gabon!B61+'Guinée Equatoriale'!B61+Tchad!B61</f>
        <v>88</v>
      </c>
      <c r="C110" s="31">
        <f>Cameroun!C61+Centrafrique!C61+Congo!C61+Gabon!C61+'Guinée Equatoriale'!C61+Tchad!C61</f>
        <v>246280</v>
      </c>
      <c r="D110" s="31">
        <f>Cameroun!D61+Centrafrique!D61+Congo!D61+Gabon!D61+'Guinée Equatoriale'!D61+Tchad!D61</f>
        <v>483993</v>
      </c>
      <c r="E110" s="31">
        <f>Cameroun!E61+Centrafrique!E61+Congo!E61+Gabon!E61+'Guinée Equatoriale'!E61+Tchad!E61</f>
        <v>327390</v>
      </c>
      <c r="F110" s="31">
        <f>Cameroun!F61+Centrafrique!F61+Congo!F61+Gabon!F61+'Guinée Equatoriale'!F61+Tchad!F61</f>
        <v>71601</v>
      </c>
      <c r="G110" s="31">
        <f>Cameroun!G61+Centrafrique!G61+Congo!G61+Gabon!G61+'Guinée Equatoriale'!G61+Tchad!G61</f>
        <v>70735</v>
      </c>
      <c r="H110" s="31">
        <f>Cameroun!H61+Centrafrique!H61+Congo!H61+Gabon!H61+'Guinée Equatoriale'!H61+Tchad!H61</f>
        <v>277</v>
      </c>
      <c r="I110" s="31">
        <f>Cameroun!I61+Centrafrique!I61+Congo!I61+Gabon!I61+'Guinée Equatoriale'!I61+Tchad!I61</f>
        <v>1449</v>
      </c>
      <c r="J110" s="34">
        <f t="shared" si="9"/>
        <v>1201813</v>
      </c>
      <c r="K110" s="35">
        <f t="shared" si="10"/>
        <v>58128088</v>
      </c>
    </row>
    <row r="111" spans="1:11" ht="20.100000000000001" customHeight="1" x14ac:dyDescent="0.2">
      <c r="A111" s="11" t="s">
        <v>8</v>
      </c>
      <c r="B111" s="31">
        <f>Cameroun!B62+Centrafrique!B62+Congo!B62+Gabon!B62+'Guinée Equatoriale'!B62+Tchad!B62</f>
        <v>164</v>
      </c>
      <c r="C111" s="31">
        <f>Cameroun!C62+Centrafrique!C62+Congo!C62+Gabon!C62+'Guinée Equatoriale'!C62+Tchad!C62</f>
        <v>276240</v>
      </c>
      <c r="D111" s="31">
        <f>Cameroun!D62+Centrafrique!D62+Congo!D62+Gabon!D62+'Guinée Equatoriale'!D62+Tchad!D62</f>
        <v>297717</v>
      </c>
      <c r="E111" s="31">
        <f>Cameroun!E62+Centrafrique!E62+Congo!E62+Gabon!E62+'Guinée Equatoriale'!E62+Tchad!E62</f>
        <v>132027</v>
      </c>
      <c r="F111" s="31">
        <f>Cameroun!F62+Centrafrique!F62+Congo!F62+Gabon!F62+'Guinée Equatoriale'!F62+Tchad!F62</f>
        <v>11957</v>
      </c>
      <c r="G111" s="31">
        <f>Cameroun!G62+Centrafrique!G62+Congo!G62+Gabon!G62+'Guinée Equatoriale'!G62+Tchad!G62</f>
        <v>10611</v>
      </c>
      <c r="H111" s="31">
        <f>Cameroun!H62+Centrafrique!H62+Congo!H62+Gabon!H62+'Guinée Equatoriale'!H62+Tchad!H62</f>
        <v>200</v>
      </c>
      <c r="I111" s="31">
        <f>Cameroun!I62+Centrafrique!I62+Congo!I62+Gabon!I62+'Guinée Equatoriale'!I62+Tchad!I62</f>
        <v>1757</v>
      </c>
      <c r="J111" s="34">
        <f t="shared" si="9"/>
        <v>730673</v>
      </c>
      <c r="K111" s="35">
        <f t="shared" si="10"/>
        <v>46067307</v>
      </c>
    </row>
    <row r="112" spans="1:11" ht="20.100000000000001" customHeight="1" x14ac:dyDescent="0.2">
      <c r="A112" s="11" t="s">
        <v>9</v>
      </c>
      <c r="B112" s="31">
        <f>Cameroun!B63+Centrafrique!B63+Congo!B63+Gabon!B63+'Guinée Equatoriale'!B63+Tchad!B63</f>
        <v>4303</v>
      </c>
      <c r="C112" s="31">
        <f>Cameroun!C63+Centrafrique!C63+Congo!C63+Gabon!C63+'Guinée Equatoriale'!C63+Tchad!C63</f>
        <v>463339</v>
      </c>
      <c r="D112" s="31">
        <f>Cameroun!D63+Centrafrique!D63+Congo!D63+Gabon!D63+'Guinée Equatoriale'!D63+Tchad!D63</f>
        <v>754804</v>
      </c>
      <c r="E112" s="31">
        <f>Cameroun!E63+Centrafrique!E63+Congo!E63+Gabon!E63+'Guinée Equatoriale'!E63+Tchad!E63</f>
        <v>308990</v>
      </c>
      <c r="F112" s="31">
        <f>Cameroun!F63+Centrafrique!F63+Congo!F63+Gabon!F63+'Guinée Equatoriale'!F63+Tchad!F63</f>
        <v>21588</v>
      </c>
      <c r="G112" s="31">
        <f>Cameroun!G63+Centrafrique!G63+Congo!G63+Gabon!G63+'Guinée Equatoriale'!G63+Tchad!G63</f>
        <v>21492</v>
      </c>
      <c r="H112" s="31">
        <f>Cameroun!H63+Centrafrique!H63+Congo!H63+Gabon!H63+'Guinée Equatoriale'!H63+Tchad!H63</f>
        <v>392</v>
      </c>
      <c r="I112" s="31">
        <f>Cameroun!I63+Centrafrique!I63+Congo!I63+Gabon!I63+'Guinée Equatoriale'!I63+Tchad!I63</f>
        <v>1960</v>
      </c>
      <c r="J112" s="34">
        <f t="shared" si="9"/>
        <v>1576868</v>
      </c>
      <c r="K112" s="35">
        <f t="shared" si="10"/>
        <v>94276434</v>
      </c>
    </row>
    <row r="113" spans="1:11" ht="20.100000000000001" customHeight="1" x14ac:dyDescent="0.2">
      <c r="A113" s="11" t="s">
        <v>10</v>
      </c>
      <c r="B113" s="31">
        <f>Cameroun!B64+Centrafrique!B64+Congo!B64+Gabon!B64+'Guinée Equatoriale'!B64+Tchad!B64</f>
        <v>369</v>
      </c>
      <c r="C113" s="31">
        <f>Cameroun!C64+Centrafrique!C64+Congo!C64+Gabon!C64+'Guinée Equatoriale'!C64+Tchad!C64</f>
        <v>1400075</v>
      </c>
      <c r="D113" s="31">
        <f>Cameroun!D64+Centrafrique!D64+Congo!D64+Gabon!D64+'Guinée Equatoriale'!D64+Tchad!D64</f>
        <v>1612782</v>
      </c>
      <c r="E113" s="31">
        <f>Cameroun!E64+Centrafrique!E64+Congo!E64+Gabon!E64+'Guinée Equatoriale'!E64+Tchad!E64</f>
        <v>923678</v>
      </c>
      <c r="F113" s="31">
        <f>Cameroun!F64+Centrafrique!F64+Congo!F64+Gabon!F64+'Guinée Equatoriale'!F64+Tchad!F64</f>
        <v>132864</v>
      </c>
      <c r="G113" s="31">
        <f>Cameroun!G64+Centrafrique!G64+Congo!G64+Gabon!G64+'Guinée Equatoriale'!G64+Tchad!G64</f>
        <v>144966</v>
      </c>
      <c r="H113" s="31">
        <f>Cameroun!H64+Centrafrique!H64+Congo!H64+Gabon!H64+'Guinée Equatoriale'!H64+Tchad!H64</f>
        <v>247</v>
      </c>
      <c r="I113" s="31">
        <f>Cameroun!I64+Centrafrique!I64+Congo!I64+Gabon!I64+'Guinée Equatoriale'!I64+Tchad!I64</f>
        <v>7898</v>
      </c>
      <c r="J113" s="34">
        <f t="shared" si="9"/>
        <v>4222879</v>
      </c>
      <c r="K113" s="35">
        <f t="shared" si="10"/>
        <v>245984912</v>
      </c>
    </row>
    <row r="114" spans="1:11" ht="20.100000000000001" customHeight="1" x14ac:dyDescent="0.2">
      <c r="A114" s="11" t="s">
        <v>11</v>
      </c>
      <c r="B114" s="31">
        <f>Cameroun!B65+Centrafrique!B65+Congo!B65+Gabon!B65+'Guinée Equatoriale'!B65+Tchad!B65</f>
        <v>665</v>
      </c>
      <c r="C114" s="31">
        <f>Cameroun!C65+Centrafrique!C65+Congo!C65+Gabon!C65+'Guinée Equatoriale'!C65+Tchad!C65</f>
        <v>2480511</v>
      </c>
      <c r="D114" s="31">
        <f>Cameroun!D65+Centrafrique!D65+Congo!D65+Gabon!D65+'Guinée Equatoriale'!D65+Tchad!D65</f>
        <v>3191591</v>
      </c>
      <c r="E114" s="31">
        <f>Cameroun!E65+Centrafrique!E65+Congo!E65+Gabon!E65+'Guinée Equatoriale'!E65+Tchad!E65</f>
        <v>864732</v>
      </c>
      <c r="F114" s="31">
        <f>Cameroun!F65+Centrafrique!F65+Congo!F65+Gabon!F65+'Guinée Equatoriale'!F65+Tchad!F65</f>
        <v>112349</v>
      </c>
      <c r="G114" s="31">
        <f>Cameroun!G65+Centrafrique!G65+Congo!G65+Gabon!G65+'Guinée Equatoriale'!G65+Tchad!G65</f>
        <v>111080</v>
      </c>
      <c r="H114" s="31">
        <f>Cameroun!H65+Centrafrique!H65+Congo!H65+Gabon!H65+'Guinée Equatoriale'!H65+Tchad!H65</f>
        <v>519</v>
      </c>
      <c r="I114" s="31">
        <f>Cameroun!I65+Centrafrique!I65+Congo!I65+Gabon!I65+'Guinée Equatoriale'!I65+Tchad!I65</f>
        <v>32226</v>
      </c>
      <c r="J114" s="34">
        <f t="shared" si="9"/>
        <v>6793673</v>
      </c>
      <c r="K114" s="35">
        <f t="shared" si="10"/>
        <v>431293604</v>
      </c>
    </row>
    <row r="115" spans="1:11" ht="20.100000000000001" customHeight="1" x14ac:dyDescent="0.2">
      <c r="A115" s="11" t="s">
        <v>12</v>
      </c>
      <c r="B115" s="31">
        <f>Cameroun!B66+Centrafrique!B66+Congo!B66+Gabon!B66+'Guinée Equatoriale'!B66+Tchad!B66</f>
        <v>1782</v>
      </c>
      <c r="C115" s="31">
        <f>Cameroun!C66+Centrafrique!C66+Congo!C66+Gabon!C66+'Guinée Equatoriale'!C66+Tchad!C66</f>
        <v>7300563</v>
      </c>
      <c r="D115" s="31">
        <f>Cameroun!D66+Centrafrique!D66+Congo!D66+Gabon!D66+'Guinée Equatoriale'!D66+Tchad!D66</f>
        <v>6028240</v>
      </c>
      <c r="E115" s="31">
        <f>Cameroun!E66+Centrafrique!E66+Congo!E66+Gabon!E66+'Guinée Equatoriale'!E66+Tchad!E66</f>
        <v>951193</v>
      </c>
      <c r="F115" s="31">
        <f>Cameroun!F66+Centrafrique!F66+Congo!F66+Gabon!F66+'Guinée Equatoriale'!F66+Tchad!F66</f>
        <v>401503</v>
      </c>
      <c r="G115" s="31">
        <f>Cameroun!G66+Centrafrique!G66+Congo!G66+Gabon!G66+'Guinée Equatoriale'!G66+Tchad!G66</f>
        <v>274764</v>
      </c>
      <c r="H115" s="31">
        <f>Cameroun!H66+Centrafrique!H66+Congo!H66+Gabon!H66+'Guinée Equatoriale'!H66+Tchad!H66</f>
        <v>326</v>
      </c>
      <c r="I115" s="31">
        <f>Cameroun!I66+Centrafrique!I66+Congo!I66+Gabon!I66+'Guinée Equatoriale'!I66+Tchad!I66</f>
        <v>6895</v>
      </c>
      <c r="J115" s="34">
        <f t="shared" si="9"/>
        <v>14965266</v>
      </c>
      <c r="K115" s="35">
        <f t="shared" si="10"/>
        <v>1061535522</v>
      </c>
    </row>
    <row r="116" spans="1:11" ht="20.100000000000001" customHeight="1" x14ac:dyDescent="0.2">
      <c r="A116" s="11" t="s">
        <v>13</v>
      </c>
      <c r="B116" s="31">
        <f>Cameroun!B67+Centrafrique!B67+Congo!B67+Gabon!B67+'Guinée Equatoriale'!B67+Tchad!B67</f>
        <v>4600</v>
      </c>
      <c r="C116" s="31">
        <f>Cameroun!C67+Centrafrique!C67+Congo!C67+Gabon!C67+'Guinée Equatoriale'!C67+Tchad!C67</f>
        <v>7248539</v>
      </c>
      <c r="D116" s="31">
        <f>Cameroun!D67+Centrafrique!D67+Congo!D67+Gabon!D67+'Guinée Equatoriale'!D67+Tchad!D67</f>
        <v>4801989</v>
      </c>
      <c r="E116" s="31">
        <f>Cameroun!E67+Centrafrique!E67+Congo!E67+Gabon!E67+'Guinée Equatoriale'!E67+Tchad!E67</f>
        <v>808775</v>
      </c>
      <c r="F116" s="31">
        <f>Cameroun!F67+Centrafrique!F67+Congo!F67+Gabon!F67+'Guinée Equatoriale'!F67+Tchad!F67</f>
        <v>276893</v>
      </c>
      <c r="G116" s="31">
        <f>Cameroun!G67+Centrafrique!G67+Congo!G67+Gabon!G67+'Guinée Equatoriale'!G67+Tchad!G67</f>
        <v>300445</v>
      </c>
      <c r="H116" s="31">
        <f>Cameroun!H67+Centrafrique!H67+Congo!H67+Gabon!H67+'Guinée Equatoriale'!H67+Tchad!H67</f>
        <v>424</v>
      </c>
      <c r="I116" s="31">
        <f>Cameroun!I67+Centrafrique!I67+Congo!I67+Gabon!I67+'Guinée Equatoriale'!I67+Tchad!I67</f>
        <v>6995</v>
      </c>
      <c r="J116" s="34">
        <f t="shared" si="9"/>
        <v>13448660</v>
      </c>
      <c r="K116" s="35">
        <f t="shared" si="10"/>
        <v>991751723</v>
      </c>
    </row>
    <row r="117" spans="1:11" ht="20.100000000000001" customHeight="1" x14ac:dyDescent="0.2">
      <c r="A117" s="11" t="s">
        <v>14</v>
      </c>
      <c r="B117" s="31">
        <f>Cameroun!B68+Centrafrique!B68+Congo!B68+Gabon!B68+'Guinée Equatoriale'!B68+Tchad!B68</f>
        <v>3127</v>
      </c>
      <c r="C117" s="31">
        <f>Cameroun!C68+Centrafrique!C68+Congo!C68+Gabon!C68+'Guinée Equatoriale'!C68+Tchad!C68</f>
        <v>2595313</v>
      </c>
      <c r="D117" s="31">
        <f>Cameroun!D68+Centrafrique!D68+Congo!D68+Gabon!D68+'Guinée Equatoriale'!D68+Tchad!D68</f>
        <v>1369633</v>
      </c>
      <c r="E117" s="31">
        <f>Cameroun!E68+Centrafrique!E68+Congo!E68+Gabon!E68+'Guinée Equatoriale'!E68+Tchad!E68</f>
        <v>294657</v>
      </c>
      <c r="F117" s="31">
        <f>Cameroun!F68+Centrafrique!F68+Congo!F68+Gabon!F68+'Guinée Equatoriale'!F68+Tchad!F68</f>
        <v>131831</v>
      </c>
      <c r="G117" s="31">
        <f>Cameroun!G68+Centrafrique!G68+Congo!G68+Gabon!G68+'Guinée Equatoriale'!G68+Tchad!G68</f>
        <v>170738</v>
      </c>
      <c r="H117" s="31">
        <f>Cameroun!H68+Centrafrique!H68+Congo!H68+Gabon!H68+'Guinée Equatoriale'!H68+Tchad!H68</f>
        <v>408</v>
      </c>
      <c r="I117" s="31">
        <f>Cameroun!I68+Centrafrique!I68+Congo!I68+Gabon!I68+'Guinée Equatoriale'!I68+Tchad!I68</f>
        <v>1555</v>
      </c>
      <c r="J117" s="34">
        <f t="shared" si="9"/>
        <v>4567262</v>
      </c>
      <c r="K117" s="35">
        <f t="shared" si="10"/>
        <v>339117246</v>
      </c>
    </row>
    <row r="118" spans="1:11" ht="20.100000000000001" customHeight="1" thickBot="1" x14ac:dyDescent="0.25">
      <c r="A118" s="11" t="s">
        <v>15</v>
      </c>
      <c r="B118" s="31">
        <f>Cameroun!B69+Centrafrique!B69+Congo!B69+Gabon!B69+'Guinée Equatoriale'!B69+Tchad!B69</f>
        <v>12</v>
      </c>
      <c r="C118" s="31">
        <f>Cameroun!C69+Centrafrique!C69+Congo!C69+Gabon!C69+'Guinée Equatoriale'!C69+Tchad!C69</f>
        <v>946683</v>
      </c>
      <c r="D118" s="31">
        <f>Cameroun!D69+Centrafrique!D69+Congo!D69+Gabon!D69+'Guinée Equatoriale'!D69+Tchad!D69</f>
        <v>822388</v>
      </c>
      <c r="E118" s="31">
        <f>Cameroun!E69+Centrafrique!E69+Congo!E69+Gabon!E69+'Guinée Equatoriale'!E69+Tchad!E69</f>
        <v>83275</v>
      </c>
      <c r="F118" s="31">
        <f>Cameroun!F69+Centrafrique!F69+Congo!F69+Gabon!F69+'Guinée Equatoriale'!F69+Tchad!F69</f>
        <v>61839</v>
      </c>
      <c r="G118" s="31">
        <f>Cameroun!G69+Centrafrique!G69+Congo!G69+Gabon!G69+'Guinée Equatoriale'!G69+Tchad!G69</f>
        <v>61018</v>
      </c>
      <c r="H118" s="31">
        <f>Cameroun!H69+Centrafrique!H69+Congo!H69+Gabon!H69+'Guinée Equatoriale'!H69+Tchad!H69</f>
        <v>321</v>
      </c>
      <c r="I118" s="31">
        <f>Cameroun!I69+Centrafrique!I69+Congo!I69+Gabon!I69+'Guinée Equatoriale'!I69+Tchad!I69</f>
        <v>2151</v>
      </c>
      <c r="J118" s="34">
        <f t="shared" si="9"/>
        <v>1977687</v>
      </c>
      <c r="K118" s="35">
        <f t="shared" si="10"/>
        <v>138801848</v>
      </c>
    </row>
    <row r="119" spans="1:11" ht="20.100000000000001" customHeight="1" thickBot="1" x14ac:dyDescent="0.25">
      <c r="A119" s="12" t="s">
        <v>16</v>
      </c>
      <c r="B119" s="25">
        <f t="shared" ref="B119:K119" si="11">SUM(B107:B118)</f>
        <v>17918</v>
      </c>
      <c r="C119" s="25">
        <f t="shared" si="11"/>
        <v>24936920</v>
      </c>
      <c r="D119" s="25">
        <f t="shared" si="11"/>
        <v>21824704</v>
      </c>
      <c r="E119" s="25">
        <f t="shared" si="11"/>
        <v>6716388</v>
      </c>
      <c r="F119" s="25">
        <f t="shared" si="11"/>
        <v>2612088</v>
      </c>
      <c r="G119" s="25">
        <f t="shared" si="11"/>
        <v>2281651</v>
      </c>
      <c r="H119" s="25">
        <f>SUM(H107:H118)</f>
        <v>6279</v>
      </c>
      <c r="I119" s="25">
        <f>SUM(I107:I118)</f>
        <v>103135</v>
      </c>
      <c r="J119" s="25">
        <f t="shared" si="11"/>
        <v>58499083</v>
      </c>
      <c r="K119" s="26">
        <f t="shared" si="11"/>
        <v>3799440728</v>
      </c>
    </row>
    <row r="120" spans="1:11" ht="20.100000000000001" customHeight="1" thickTop="1" x14ac:dyDescent="0.2"/>
  </sheetData>
  <sheetProtection selectLockedCells="1" selectUnlockedCells="1"/>
  <printOptions horizontalCentered="1"/>
  <pageMargins left="0" right="0" top="0" bottom="0" header="0.51181102362204722" footer="0.51181102362204722"/>
  <pageSetup paperSize="9" scale="53" orientation="landscape" r:id="rId1"/>
  <headerFooter alignWithMargins="0"/>
  <rowBreaks count="3" manualBreakCount="3">
    <brk id="33" max="16383" man="1"/>
    <brk id="68" max="16383" man="1"/>
    <brk id="102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Cameroun</vt:lpstr>
      <vt:lpstr>Centrafrique</vt:lpstr>
      <vt:lpstr>Congo</vt:lpstr>
      <vt:lpstr>Gabon</vt:lpstr>
      <vt:lpstr>Guinée Equatoriale</vt:lpstr>
      <vt:lpstr>Tchad</vt:lpstr>
      <vt:lpstr>Zone CEMAC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ATANGANA</dc:creator>
  <cp:lastModifiedBy>BEACUSER</cp:lastModifiedBy>
  <cp:lastPrinted>2025-04-23T08:56:41Z</cp:lastPrinted>
  <dcterms:created xsi:type="dcterms:W3CDTF">2010-12-07T10:00:07Z</dcterms:created>
  <dcterms:modified xsi:type="dcterms:W3CDTF">2025-06-24T11:00:25Z</dcterms:modified>
</cp:coreProperties>
</file>