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aga\Documents\DEMCF\Publications sur le site internet\"/>
    </mc:Choice>
  </mc:AlternateContent>
  <xr:revisionPtr revIDLastSave="0" documentId="8_{2B215D24-5922-48EA-B9AE-391E311D6047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Cameroun" sheetId="2" r:id="rId1"/>
    <sheet name="Centrafrique" sheetId="10" r:id="rId2"/>
    <sheet name="Congo" sheetId="11" r:id="rId3"/>
    <sheet name="Gabon" sheetId="12" r:id="rId4"/>
    <sheet name="Guinée Equatoriale" sheetId="13" r:id="rId5"/>
    <sheet name="Tchad" sheetId="15" r:id="rId6"/>
    <sheet name="Zone CEMAC" sheetId="14" r:id="rId7"/>
    <sheet name="Zone CEMAC PAR ETAT" sheetId="1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6" l="1"/>
  <c r="K69" i="16" s="1"/>
  <c r="H36" i="14" l="1"/>
  <c r="K71" i="14" s="1"/>
  <c r="I70" i="15"/>
  <c r="H70" i="15"/>
  <c r="G70" i="15"/>
  <c r="F70" i="15"/>
  <c r="E70" i="15"/>
  <c r="D70" i="15"/>
  <c r="C70" i="15"/>
  <c r="B70" i="15"/>
  <c r="K69" i="15"/>
  <c r="J69" i="15"/>
  <c r="K68" i="15"/>
  <c r="J68" i="15"/>
  <c r="K67" i="15"/>
  <c r="J67" i="15"/>
  <c r="K66" i="15"/>
  <c r="J66" i="15"/>
  <c r="K65" i="15"/>
  <c r="J65" i="15"/>
  <c r="K64" i="15"/>
  <c r="J64" i="15"/>
  <c r="K63" i="15"/>
  <c r="J63" i="15"/>
  <c r="K62" i="15"/>
  <c r="J62" i="15"/>
  <c r="K61" i="15"/>
  <c r="J61" i="15"/>
  <c r="K60" i="15"/>
  <c r="J60" i="15"/>
  <c r="K59" i="15"/>
  <c r="J59" i="15"/>
  <c r="K58" i="15"/>
  <c r="J58" i="15"/>
  <c r="I52" i="15"/>
  <c r="H52" i="15"/>
  <c r="G52" i="15"/>
  <c r="F52" i="15"/>
  <c r="E52" i="15"/>
  <c r="D52" i="15"/>
  <c r="C52" i="15"/>
  <c r="B52" i="15"/>
  <c r="K51" i="15"/>
  <c r="J51" i="15"/>
  <c r="K50" i="15"/>
  <c r="J50" i="15"/>
  <c r="K49" i="15"/>
  <c r="J49" i="15"/>
  <c r="K48" i="15"/>
  <c r="J48" i="15"/>
  <c r="K47" i="15"/>
  <c r="J47" i="15"/>
  <c r="K46" i="15"/>
  <c r="J46" i="15"/>
  <c r="K45" i="15"/>
  <c r="J45" i="15"/>
  <c r="K44" i="15"/>
  <c r="J44" i="15"/>
  <c r="K43" i="15"/>
  <c r="J43" i="15"/>
  <c r="K42" i="15"/>
  <c r="J42" i="15"/>
  <c r="K41" i="15"/>
  <c r="J41" i="15"/>
  <c r="K40" i="15"/>
  <c r="J40" i="15"/>
  <c r="F34" i="15"/>
  <c r="E34" i="15"/>
  <c r="D34" i="15"/>
  <c r="C34" i="15"/>
  <c r="B34" i="15"/>
  <c r="H33" i="15"/>
  <c r="G33" i="15"/>
  <c r="H32" i="15"/>
  <c r="G32" i="15"/>
  <c r="H31" i="15"/>
  <c r="G31" i="15"/>
  <c r="H30" i="15"/>
  <c r="G30" i="15"/>
  <c r="H29" i="15"/>
  <c r="G29" i="15"/>
  <c r="H28" i="15"/>
  <c r="G28" i="15"/>
  <c r="H27" i="15"/>
  <c r="G27" i="15"/>
  <c r="H26" i="15"/>
  <c r="G26" i="15"/>
  <c r="H25" i="15"/>
  <c r="G25" i="15"/>
  <c r="H24" i="15"/>
  <c r="G24" i="15"/>
  <c r="H23" i="15"/>
  <c r="G23" i="15"/>
  <c r="H22" i="15"/>
  <c r="G22" i="15"/>
  <c r="H20" i="15"/>
  <c r="K38" i="15" s="1"/>
  <c r="K56" i="15" s="1"/>
  <c r="A20" i="15"/>
  <c r="A38" i="15" s="1"/>
  <c r="A56" i="15" s="1"/>
  <c r="F17" i="15"/>
  <c r="E17" i="15"/>
  <c r="D17" i="15"/>
  <c r="C17" i="15"/>
  <c r="B17" i="15"/>
  <c r="H16" i="15"/>
  <c r="G16" i="15"/>
  <c r="H15" i="15"/>
  <c r="G15" i="15"/>
  <c r="H14" i="15"/>
  <c r="G14" i="15"/>
  <c r="H13" i="15"/>
  <c r="G13" i="15"/>
  <c r="H12" i="15"/>
  <c r="G12" i="15"/>
  <c r="H11" i="15"/>
  <c r="G11" i="15"/>
  <c r="H10" i="15"/>
  <c r="G10" i="15"/>
  <c r="H9" i="15"/>
  <c r="G9" i="15"/>
  <c r="H8" i="15"/>
  <c r="G8" i="15"/>
  <c r="H7" i="15"/>
  <c r="G7" i="15"/>
  <c r="H6" i="15"/>
  <c r="G6" i="15"/>
  <c r="H5" i="15"/>
  <c r="G5" i="15"/>
  <c r="I70" i="13"/>
  <c r="H70" i="13"/>
  <c r="G70" i="13"/>
  <c r="F70" i="13"/>
  <c r="E70" i="13"/>
  <c r="D70" i="13"/>
  <c r="C70" i="13"/>
  <c r="B70" i="13"/>
  <c r="K69" i="13"/>
  <c r="J69" i="13"/>
  <c r="K68" i="13"/>
  <c r="J68" i="13"/>
  <c r="K67" i="13"/>
  <c r="J67" i="13"/>
  <c r="K66" i="13"/>
  <c r="J66" i="13"/>
  <c r="K65" i="13"/>
  <c r="J65" i="13"/>
  <c r="K64" i="13"/>
  <c r="J64" i="13"/>
  <c r="K63" i="13"/>
  <c r="J63" i="13"/>
  <c r="K62" i="13"/>
  <c r="J62" i="13"/>
  <c r="K61" i="13"/>
  <c r="J61" i="13"/>
  <c r="K60" i="13"/>
  <c r="J60" i="13"/>
  <c r="K59" i="13"/>
  <c r="J59" i="13"/>
  <c r="K58" i="13"/>
  <c r="J58" i="13"/>
  <c r="I52" i="13"/>
  <c r="H52" i="13"/>
  <c r="G52" i="13"/>
  <c r="F52" i="13"/>
  <c r="E52" i="13"/>
  <c r="D52" i="13"/>
  <c r="C52" i="13"/>
  <c r="B52" i="13"/>
  <c r="K51" i="13"/>
  <c r="J51" i="13"/>
  <c r="K50" i="13"/>
  <c r="J50" i="13"/>
  <c r="K49" i="13"/>
  <c r="J49" i="13"/>
  <c r="K48" i="13"/>
  <c r="J48" i="13"/>
  <c r="K47" i="13"/>
  <c r="J47" i="13"/>
  <c r="K46" i="13"/>
  <c r="J46" i="13"/>
  <c r="K45" i="13"/>
  <c r="J45" i="13"/>
  <c r="K44" i="13"/>
  <c r="J44" i="13"/>
  <c r="K43" i="13"/>
  <c r="J43" i="13"/>
  <c r="K42" i="13"/>
  <c r="J42" i="13"/>
  <c r="K41" i="13"/>
  <c r="J41" i="13"/>
  <c r="K40" i="13"/>
  <c r="J40" i="13"/>
  <c r="F34" i="13"/>
  <c r="E34" i="13"/>
  <c r="D34" i="13"/>
  <c r="C34" i="13"/>
  <c r="B34" i="13"/>
  <c r="H33" i="13"/>
  <c r="G33" i="13"/>
  <c r="H32" i="13"/>
  <c r="G32" i="13"/>
  <c r="H31" i="13"/>
  <c r="G31" i="13"/>
  <c r="H30" i="13"/>
  <c r="G30" i="13"/>
  <c r="H29" i="13"/>
  <c r="G29" i="13"/>
  <c r="H28" i="13"/>
  <c r="G28" i="13"/>
  <c r="H27" i="13"/>
  <c r="G27" i="13"/>
  <c r="H26" i="13"/>
  <c r="G26" i="13"/>
  <c r="H25" i="13"/>
  <c r="G25" i="13"/>
  <c r="H24" i="13"/>
  <c r="G24" i="13"/>
  <c r="H23" i="13"/>
  <c r="G23" i="13"/>
  <c r="H22" i="13"/>
  <c r="G22" i="13"/>
  <c r="H20" i="13"/>
  <c r="K38" i="13" s="1"/>
  <c r="K56" i="13" s="1"/>
  <c r="A20" i="13"/>
  <c r="A38" i="13" s="1"/>
  <c r="A56" i="13" s="1"/>
  <c r="F17" i="13"/>
  <c r="E17" i="13"/>
  <c r="D17" i="13"/>
  <c r="C17" i="13"/>
  <c r="B17" i="13"/>
  <c r="H16" i="13"/>
  <c r="G16" i="13"/>
  <c r="H15" i="13"/>
  <c r="G15" i="13"/>
  <c r="H14" i="13"/>
  <c r="G14" i="13"/>
  <c r="H13" i="13"/>
  <c r="G13" i="13"/>
  <c r="H12" i="13"/>
  <c r="G12" i="13"/>
  <c r="H11" i="13"/>
  <c r="G11" i="13"/>
  <c r="H10" i="13"/>
  <c r="G10" i="13"/>
  <c r="H9" i="13"/>
  <c r="G9" i="13"/>
  <c r="H8" i="13"/>
  <c r="G8" i="13"/>
  <c r="H7" i="13"/>
  <c r="G7" i="13"/>
  <c r="H6" i="13"/>
  <c r="G6" i="13"/>
  <c r="H5" i="13"/>
  <c r="G5" i="13"/>
  <c r="I70" i="12"/>
  <c r="H70" i="12"/>
  <c r="G70" i="12"/>
  <c r="F70" i="12"/>
  <c r="E70" i="12"/>
  <c r="D70" i="12"/>
  <c r="C70" i="12"/>
  <c r="B70" i="12"/>
  <c r="K69" i="12"/>
  <c r="J69" i="12"/>
  <c r="K68" i="12"/>
  <c r="J68" i="12"/>
  <c r="K67" i="12"/>
  <c r="J67" i="12"/>
  <c r="K66" i="12"/>
  <c r="J66" i="12"/>
  <c r="K65" i="12"/>
  <c r="J65" i="12"/>
  <c r="K64" i="12"/>
  <c r="J64" i="12"/>
  <c r="K63" i="12"/>
  <c r="J63" i="12"/>
  <c r="K62" i="12"/>
  <c r="J62" i="12"/>
  <c r="K61" i="12"/>
  <c r="J61" i="12"/>
  <c r="K60" i="12"/>
  <c r="J60" i="12"/>
  <c r="K59" i="12"/>
  <c r="J59" i="12"/>
  <c r="K58" i="12"/>
  <c r="J58" i="12"/>
  <c r="I52" i="12"/>
  <c r="H52" i="12"/>
  <c r="G52" i="12"/>
  <c r="F52" i="12"/>
  <c r="E52" i="12"/>
  <c r="D52" i="12"/>
  <c r="C52" i="12"/>
  <c r="B52" i="12"/>
  <c r="K51" i="12"/>
  <c r="J51" i="12"/>
  <c r="K50" i="12"/>
  <c r="J50" i="12"/>
  <c r="K49" i="12"/>
  <c r="J49" i="12"/>
  <c r="K48" i="12"/>
  <c r="J48" i="12"/>
  <c r="K47" i="12"/>
  <c r="J47" i="12"/>
  <c r="K46" i="12"/>
  <c r="J46" i="12"/>
  <c r="K45" i="12"/>
  <c r="J45" i="12"/>
  <c r="K44" i="12"/>
  <c r="J44" i="12"/>
  <c r="K43" i="12"/>
  <c r="J43" i="12"/>
  <c r="K42" i="12"/>
  <c r="J42" i="12"/>
  <c r="K41" i="12"/>
  <c r="J41" i="12"/>
  <c r="K40" i="12"/>
  <c r="J40" i="12"/>
  <c r="F34" i="12"/>
  <c r="E34" i="12"/>
  <c r="D34" i="12"/>
  <c r="C34" i="12"/>
  <c r="B34" i="12"/>
  <c r="H33" i="12"/>
  <c r="G33" i="12"/>
  <c r="H32" i="12"/>
  <c r="G32" i="12"/>
  <c r="H31" i="12"/>
  <c r="G31" i="12"/>
  <c r="H30" i="12"/>
  <c r="G30" i="12"/>
  <c r="H29" i="12"/>
  <c r="G29" i="12"/>
  <c r="H28" i="12"/>
  <c r="G28" i="12"/>
  <c r="H27" i="12"/>
  <c r="G27" i="12"/>
  <c r="H26" i="12"/>
  <c r="G26" i="12"/>
  <c r="H25" i="12"/>
  <c r="G25" i="12"/>
  <c r="H24" i="12"/>
  <c r="G24" i="12"/>
  <c r="H23" i="12"/>
  <c r="G23" i="12"/>
  <c r="H22" i="12"/>
  <c r="G22" i="12"/>
  <c r="H20" i="12"/>
  <c r="K38" i="12" s="1"/>
  <c r="K56" i="12" s="1"/>
  <c r="A20" i="12"/>
  <c r="A38" i="12" s="1"/>
  <c r="A56" i="12" s="1"/>
  <c r="F17" i="12"/>
  <c r="E17" i="12"/>
  <c r="D17" i="12"/>
  <c r="C17" i="12"/>
  <c r="B17" i="12"/>
  <c r="H16" i="12"/>
  <c r="G16" i="12"/>
  <c r="H15" i="12"/>
  <c r="G15" i="12"/>
  <c r="H14" i="12"/>
  <c r="G14" i="12"/>
  <c r="H13" i="12"/>
  <c r="G13" i="12"/>
  <c r="H12" i="12"/>
  <c r="G12" i="12"/>
  <c r="H11" i="12"/>
  <c r="G11" i="12"/>
  <c r="H10" i="12"/>
  <c r="G10" i="12"/>
  <c r="H9" i="12"/>
  <c r="G9" i="12"/>
  <c r="H8" i="12"/>
  <c r="G8" i="12"/>
  <c r="H7" i="12"/>
  <c r="G7" i="12"/>
  <c r="H6" i="12"/>
  <c r="G6" i="12"/>
  <c r="H5" i="12"/>
  <c r="G5" i="12"/>
  <c r="I70" i="11"/>
  <c r="H70" i="11"/>
  <c r="G70" i="11"/>
  <c r="F70" i="11"/>
  <c r="E70" i="11"/>
  <c r="D70" i="11"/>
  <c r="C70" i="11"/>
  <c r="B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I52" i="11"/>
  <c r="H52" i="11"/>
  <c r="G52" i="11"/>
  <c r="F52" i="11"/>
  <c r="E52" i="11"/>
  <c r="D52" i="11"/>
  <c r="C52" i="11"/>
  <c r="B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F34" i="11"/>
  <c r="E34" i="11"/>
  <c r="D34" i="11"/>
  <c r="C34" i="11"/>
  <c r="B34" i="11"/>
  <c r="H33" i="11"/>
  <c r="G33" i="11"/>
  <c r="H32" i="11"/>
  <c r="G32" i="11"/>
  <c r="H31" i="11"/>
  <c r="G31" i="11"/>
  <c r="H30" i="11"/>
  <c r="G30" i="11"/>
  <c r="H29" i="11"/>
  <c r="G29" i="11"/>
  <c r="H28" i="11"/>
  <c r="G28" i="11"/>
  <c r="H27" i="11"/>
  <c r="G27" i="11"/>
  <c r="H26" i="11"/>
  <c r="G26" i="11"/>
  <c r="H25" i="11"/>
  <c r="G25" i="11"/>
  <c r="H24" i="11"/>
  <c r="G24" i="11"/>
  <c r="H23" i="11"/>
  <c r="G23" i="11"/>
  <c r="H22" i="11"/>
  <c r="G22" i="11"/>
  <c r="H20" i="11"/>
  <c r="K38" i="11" s="1"/>
  <c r="K56" i="11" s="1"/>
  <c r="A20" i="11"/>
  <c r="A38" i="11" s="1"/>
  <c r="A56" i="11" s="1"/>
  <c r="F17" i="11"/>
  <c r="E17" i="11"/>
  <c r="D17" i="11"/>
  <c r="C17" i="11"/>
  <c r="B17" i="11"/>
  <c r="H16" i="11"/>
  <c r="G16" i="11"/>
  <c r="H15" i="11"/>
  <c r="G15" i="11"/>
  <c r="H14" i="11"/>
  <c r="G14" i="11"/>
  <c r="H13" i="11"/>
  <c r="G13" i="11"/>
  <c r="H12" i="11"/>
  <c r="G12" i="11"/>
  <c r="H11" i="11"/>
  <c r="G11" i="11"/>
  <c r="H10" i="11"/>
  <c r="G10" i="11"/>
  <c r="H9" i="11"/>
  <c r="G9" i="11"/>
  <c r="H8" i="11"/>
  <c r="G8" i="11"/>
  <c r="H7" i="11"/>
  <c r="G7" i="11"/>
  <c r="H6" i="11"/>
  <c r="G6" i="11"/>
  <c r="H5" i="11"/>
  <c r="G5" i="11"/>
  <c r="I70" i="10"/>
  <c r="H70" i="10"/>
  <c r="G70" i="10"/>
  <c r="F70" i="10"/>
  <c r="E70" i="10"/>
  <c r="D70" i="10"/>
  <c r="C70" i="10"/>
  <c r="B70" i="10"/>
  <c r="K69" i="10"/>
  <c r="J69" i="10"/>
  <c r="K68" i="10"/>
  <c r="J68" i="10"/>
  <c r="K67" i="10"/>
  <c r="J67" i="10"/>
  <c r="K66" i="10"/>
  <c r="J66" i="10"/>
  <c r="K65" i="10"/>
  <c r="J65" i="10"/>
  <c r="K64" i="10"/>
  <c r="J64" i="10"/>
  <c r="K63" i="10"/>
  <c r="J63" i="10"/>
  <c r="K62" i="10"/>
  <c r="J62" i="10"/>
  <c r="K61" i="10"/>
  <c r="J61" i="10"/>
  <c r="K60" i="10"/>
  <c r="J60" i="10"/>
  <c r="K59" i="10"/>
  <c r="J59" i="10"/>
  <c r="K58" i="10"/>
  <c r="J58" i="10"/>
  <c r="I52" i="10"/>
  <c r="H52" i="10"/>
  <c r="G52" i="10"/>
  <c r="F52" i="10"/>
  <c r="E52" i="10"/>
  <c r="D52" i="10"/>
  <c r="C52" i="10"/>
  <c r="B52" i="10"/>
  <c r="K51" i="10"/>
  <c r="J51" i="10"/>
  <c r="K50" i="10"/>
  <c r="J50" i="10"/>
  <c r="K49" i="10"/>
  <c r="J49" i="10"/>
  <c r="K48" i="10"/>
  <c r="J48" i="10"/>
  <c r="K47" i="10"/>
  <c r="J47" i="10"/>
  <c r="K46" i="10"/>
  <c r="J46" i="10"/>
  <c r="K45" i="10"/>
  <c r="J45" i="10"/>
  <c r="K44" i="10"/>
  <c r="J44" i="10"/>
  <c r="K43" i="10"/>
  <c r="J43" i="10"/>
  <c r="K42" i="10"/>
  <c r="J42" i="10"/>
  <c r="K41" i="10"/>
  <c r="J41" i="10"/>
  <c r="K40" i="10"/>
  <c r="J40" i="10"/>
  <c r="F34" i="10"/>
  <c r="E34" i="10"/>
  <c r="D34" i="10"/>
  <c r="C34" i="10"/>
  <c r="B34" i="10"/>
  <c r="H33" i="10"/>
  <c r="G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H22" i="10"/>
  <c r="G22" i="10"/>
  <c r="H20" i="10"/>
  <c r="K38" i="10" s="1"/>
  <c r="K56" i="10" s="1"/>
  <c r="A20" i="10"/>
  <c r="A38" i="10" s="1"/>
  <c r="A56" i="10" s="1"/>
  <c r="F17" i="10"/>
  <c r="E17" i="10"/>
  <c r="D17" i="10"/>
  <c r="C17" i="10"/>
  <c r="B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G9" i="10"/>
  <c r="H8" i="10"/>
  <c r="G8" i="10"/>
  <c r="H7" i="10"/>
  <c r="G7" i="10"/>
  <c r="H6" i="10"/>
  <c r="G6" i="10"/>
  <c r="H5" i="10"/>
  <c r="G5" i="10"/>
  <c r="A20" i="2"/>
  <c r="A38" i="2" s="1"/>
  <c r="A56" i="2" s="1"/>
  <c r="H20" i="2"/>
  <c r="K38" i="2" s="1"/>
  <c r="K56" i="2" s="1"/>
  <c r="J52" i="10" l="1"/>
  <c r="J70" i="10"/>
  <c r="J70" i="15"/>
  <c r="K70" i="15"/>
  <c r="K70" i="13"/>
  <c r="J70" i="13"/>
  <c r="J70" i="12"/>
  <c r="K70" i="12"/>
  <c r="J70" i="11"/>
  <c r="K70" i="11"/>
  <c r="K70" i="10"/>
  <c r="J52" i="15"/>
  <c r="K52" i="15"/>
  <c r="J52" i="13"/>
  <c r="K52" i="13"/>
  <c r="J52" i="12"/>
  <c r="K52" i="12"/>
  <c r="J52" i="11"/>
  <c r="K52" i="11"/>
  <c r="K52" i="10"/>
  <c r="H17" i="13"/>
  <c r="G17" i="13"/>
  <c r="G17" i="12"/>
  <c r="H17" i="12"/>
  <c r="G17" i="11"/>
  <c r="H17" i="11"/>
  <c r="G17" i="10"/>
  <c r="H17" i="10"/>
  <c r="H17" i="15"/>
  <c r="G17" i="15"/>
  <c r="G34" i="11"/>
  <c r="G34" i="15"/>
  <c r="H34" i="15"/>
  <c r="H34" i="12"/>
  <c r="H34" i="13"/>
  <c r="G34" i="13"/>
  <c r="G34" i="12"/>
  <c r="G34" i="10"/>
  <c r="H34" i="11"/>
  <c r="H34" i="10"/>
  <c r="D118" i="14"/>
  <c r="D117" i="14"/>
  <c r="H70" i="2"/>
  <c r="H103" i="16" s="1"/>
  <c r="D114" i="14"/>
  <c r="D111" i="14"/>
  <c r="B111" i="14"/>
  <c r="J60" i="2"/>
  <c r="F109" i="14"/>
  <c r="D108" i="14"/>
  <c r="H108" i="14"/>
  <c r="D107" i="14"/>
  <c r="H107" i="14"/>
  <c r="I107" i="14"/>
  <c r="I118" i="14"/>
  <c r="D116" i="14"/>
  <c r="H104" i="16"/>
  <c r="H115" i="14"/>
  <c r="D113" i="14"/>
  <c r="H113" i="14"/>
  <c r="F111" i="14"/>
  <c r="G104" i="16"/>
  <c r="D110" i="14"/>
  <c r="H110" i="14"/>
  <c r="H105" i="16"/>
  <c r="B108" i="14"/>
  <c r="H106" i="16"/>
  <c r="E108" i="14"/>
  <c r="I108" i="14"/>
  <c r="D83" i="14"/>
  <c r="H83" i="14"/>
  <c r="D82" i="14"/>
  <c r="H82" i="14"/>
  <c r="H80" i="14"/>
  <c r="H77" i="14"/>
  <c r="D76" i="14"/>
  <c r="H76" i="14"/>
  <c r="D73" i="14"/>
  <c r="H73" i="14"/>
  <c r="D112" i="14"/>
  <c r="H112" i="14"/>
  <c r="B109" i="14"/>
  <c r="E41" i="14"/>
  <c r="F47" i="14"/>
  <c r="F46" i="14"/>
  <c r="F42" i="14"/>
  <c r="F14" i="14"/>
  <c r="F13" i="14"/>
  <c r="F11" i="14"/>
  <c r="F10" i="14"/>
  <c r="F8" i="14"/>
  <c r="C5" i="14"/>
  <c r="E6" i="14"/>
  <c r="B42" i="14"/>
  <c r="D15" i="14"/>
  <c r="B6" i="16"/>
  <c r="D41" i="14"/>
  <c r="F43" i="14"/>
  <c r="D43" i="14"/>
  <c r="G118" i="14"/>
  <c r="F118" i="14"/>
  <c r="E118" i="14"/>
  <c r="C118" i="14"/>
  <c r="I117" i="14"/>
  <c r="G117" i="14"/>
  <c r="F117" i="14"/>
  <c r="E117" i="14"/>
  <c r="C117" i="14"/>
  <c r="I116" i="14"/>
  <c r="G116" i="14"/>
  <c r="F116" i="14"/>
  <c r="E116" i="14"/>
  <c r="C116" i="14"/>
  <c r="I115" i="14"/>
  <c r="G115" i="14"/>
  <c r="F115" i="14"/>
  <c r="E115" i="14"/>
  <c r="D115" i="14"/>
  <c r="C115" i="14"/>
  <c r="I114" i="14"/>
  <c r="G114" i="14"/>
  <c r="F114" i="14"/>
  <c r="E114" i="14"/>
  <c r="C114" i="14"/>
  <c r="I113" i="14"/>
  <c r="G113" i="14"/>
  <c r="F113" i="14"/>
  <c r="E113" i="14"/>
  <c r="C113" i="14"/>
  <c r="I112" i="14"/>
  <c r="G112" i="14"/>
  <c r="F112" i="14"/>
  <c r="E112" i="14"/>
  <c r="C112" i="14"/>
  <c r="I111" i="14"/>
  <c r="G111" i="14"/>
  <c r="E111" i="14"/>
  <c r="C111" i="14"/>
  <c r="I110" i="14"/>
  <c r="G110" i="14"/>
  <c r="F110" i="14"/>
  <c r="E110" i="14"/>
  <c r="C110" i="14"/>
  <c r="I109" i="14"/>
  <c r="G109" i="14"/>
  <c r="E109" i="14"/>
  <c r="C109" i="14"/>
  <c r="G108" i="14"/>
  <c r="F108" i="14"/>
  <c r="C108" i="14"/>
  <c r="G107" i="14"/>
  <c r="F107" i="14"/>
  <c r="E107" i="14"/>
  <c r="C107" i="14"/>
  <c r="B118" i="14"/>
  <c r="B117" i="14"/>
  <c r="B116" i="14"/>
  <c r="B115" i="14"/>
  <c r="B114" i="14"/>
  <c r="B113" i="14"/>
  <c r="B112" i="14"/>
  <c r="B107" i="14"/>
  <c r="I84" i="14"/>
  <c r="H84" i="14"/>
  <c r="G84" i="14"/>
  <c r="F84" i="14"/>
  <c r="E84" i="14"/>
  <c r="D84" i="14"/>
  <c r="C84" i="14"/>
  <c r="I83" i="14"/>
  <c r="G83" i="14"/>
  <c r="F83" i="14"/>
  <c r="E83" i="14"/>
  <c r="C83" i="14"/>
  <c r="I82" i="14"/>
  <c r="G82" i="14"/>
  <c r="F82" i="14"/>
  <c r="E82" i="14"/>
  <c r="C82" i="14"/>
  <c r="I81" i="14"/>
  <c r="H81" i="14"/>
  <c r="G81" i="14"/>
  <c r="F81" i="14"/>
  <c r="E81" i="14"/>
  <c r="D81" i="14"/>
  <c r="C81" i="14"/>
  <c r="I80" i="14"/>
  <c r="G80" i="14"/>
  <c r="F80" i="14"/>
  <c r="E80" i="14"/>
  <c r="C80" i="14"/>
  <c r="I79" i="14"/>
  <c r="H79" i="14"/>
  <c r="G79" i="14"/>
  <c r="F79" i="14"/>
  <c r="E79" i="14"/>
  <c r="D79" i="14"/>
  <c r="C79" i="14"/>
  <c r="I78" i="14"/>
  <c r="H78" i="14"/>
  <c r="G78" i="14"/>
  <c r="F78" i="14"/>
  <c r="E78" i="14"/>
  <c r="D78" i="14"/>
  <c r="C78" i="14"/>
  <c r="I77" i="14"/>
  <c r="G77" i="14"/>
  <c r="F77" i="14"/>
  <c r="E77" i="14"/>
  <c r="C77" i="14"/>
  <c r="I76" i="14"/>
  <c r="G76" i="14"/>
  <c r="F76" i="14"/>
  <c r="E76" i="14"/>
  <c r="C76" i="14"/>
  <c r="I75" i="14"/>
  <c r="H75" i="14"/>
  <c r="G75" i="14"/>
  <c r="F75" i="14"/>
  <c r="E75" i="14"/>
  <c r="D75" i="14"/>
  <c r="C75" i="14"/>
  <c r="I74" i="14"/>
  <c r="H74" i="14"/>
  <c r="G74" i="14"/>
  <c r="F74" i="14"/>
  <c r="E74" i="14"/>
  <c r="D74" i="14"/>
  <c r="C74" i="14"/>
  <c r="I73" i="14"/>
  <c r="G73" i="14"/>
  <c r="F73" i="14"/>
  <c r="E73" i="14"/>
  <c r="C73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F49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F45" i="14"/>
  <c r="E45" i="14"/>
  <c r="D45" i="14"/>
  <c r="C45" i="14"/>
  <c r="E44" i="14"/>
  <c r="D44" i="14"/>
  <c r="C44" i="14"/>
  <c r="E43" i="14"/>
  <c r="C43" i="14"/>
  <c r="E42" i="14"/>
  <c r="D42" i="14"/>
  <c r="C42" i="14"/>
  <c r="C41" i="14"/>
  <c r="E40" i="14"/>
  <c r="D40" i="14"/>
  <c r="C40" i="14"/>
  <c r="E39" i="14"/>
  <c r="D39" i="14"/>
  <c r="C39" i="14"/>
  <c r="E38" i="14"/>
  <c r="D38" i="14"/>
  <c r="C38" i="14"/>
  <c r="B49" i="14"/>
  <c r="B48" i="14"/>
  <c r="B47" i="14"/>
  <c r="B46" i="14"/>
  <c r="B45" i="14"/>
  <c r="B44" i="14"/>
  <c r="B43" i="14"/>
  <c r="B41" i="14"/>
  <c r="B40" i="14"/>
  <c r="B39" i="14"/>
  <c r="B38" i="14"/>
  <c r="F16" i="14"/>
  <c r="E16" i="14"/>
  <c r="D16" i="14"/>
  <c r="C16" i="14"/>
  <c r="E15" i="14"/>
  <c r="C15" i="14"/>
  <c r="E14" i="14"/>
  <c r="D14" i="14"/>
  <c r="C14" i="14"/>
  <c r="E13" i="14"/>
  <c r="D13" i="14"/>
  <c r="C13" i="14"/>
  <c r="F12" i="14"/>
  <c r="E12" i="14"/>
  <c r="D12" i="14"/>
  <c r="C12" i="14"/>
  <c r="E11" i="14"/>
  <c r="D11" i="14"/>
  <c r="C11" i="14"/>
  <c r="E10" i="14"/>
  <c r="D10" i="14"/>
  <c r="C10" i="14"/>
  <c r="E9" i="14"/>
  <c r="D9" i="14"/>
  <c r="C9" i="14"/>
  <c r="E8" i="14"/>
  <c r="D8" i="14"/>
  <c r="C8" i="14"/>
  <c r="F7" i="14"/>
  <c r="E7" i="14"/>
  <c r="D7" i="14"/>
  <c r="C7" i="14"/>
  <c r="F6" i="14"/>
  <c r="D6" i="14"/>
  <c r="C6" i="14"/>
  <c r="B16" i="14"/>
  <c r="B15" i="14"/>
  <c r="B14" i="14"/>
  <c r="B13" i="14"/>
  <c r="B12" i="14"/>
  <c r="B11" i="14"/>
  <c r="B10" i="14"/>
  <c r="B9" i="14"/>
  <c r="B8" i="14"/>
  <c r="B7" i="14"/>
  <c r="K101" i="16"/>
  <c r="I108" i="16"/>
  <c r="H108" i="16"/>
  <c r="G108" i="16"/>
  <c r="F108" i="16"/>
  <c r="E108" i="16"/>
  <c r="D108" i="16"/>
  <c r="C108" i="16"/>
  <c r="B108" i="16"/>
  <c r="I76" i="16"/>
  <c r="H76" i="16"/>
  <c r="G76" i="16"/>
  <c r="F76" i="16"/>
  <c r="E76" i="16"/>
  <c r="D76" i="16"/>
  <c r="C76" i="16"/>
  <c r="B76" i="16"/>
  <c r="E43" i="16"/>
  <c r="D43" i="16"/>
  <c r="C43" i="16"/>
  <c r="B43" i="16"/>
  <c r="F10" i="16"/>
  <c r="E10" i="16"/>
  <c r="D10" i="16"/>
  <c r="C10" i="16"/>
  <c r="B10" i="16"/>
  <c r="K105" i="14"/>
  <c r="I107" i="16"/>
  <c r="G107" i="16"/>
  <c r="F107" i="16"/>
  <c r="E107" i="16"/>
  <c r="C107" i="16"/>
  <c r="I75" i="16"/>
  <c r="G75" i="16"/>
  <c r="F75" i="16"/>
  <c r="E75" i="16"/>
  <c r="C75" i="16"/>
  <c r="B75" i="16"/>
  <c r="E42" i="16"/>
  <c r="D42" i="16"/>
  <c r="C42" i="16"/>
  <c r="B42" i="16"/>
  <c r="I106" i="16"/>
  <c r="G106" i="16"/>
  <c r="F106" i="16"/>
  <c r="E106" i="16"/>
  <c r="C106" i="16"/>
  <c r="I74" i="16"/>
  <c r="H74" i="16"/>
  <c r="G74" i="16"/>
  <c r="F74" i="16"/>
  <c r="E74" i="16"/>
  <c r="D74" i="16"/>
  <c r="C74" i="16"/>
  <c r="B74" i="16"/>
  <c r="F41" i="16"/>
  <c r="E41" i="16"/>
  <c r="D41" i="16"/>
  <c r="C41" i="16"/>
  <c r="B41" i="16"/>
  <c r="F8" i="16"/>
  <c r="D8" i="16"/>
  <c r="C8" i="16"/>
  <c r="B8" i="16"/>
  <c r="I105" i="16"/>
  <c r="G105" i="16"/>
  <c r="F105" i="16"/>
  <c r="E105" i="16"/>
  <c r="C105" i="16"/>
  <c r="I73" i="16"/>
  <c r="H73" i="16"/>
  <c r="G73" i="16"/>
  <c r="F73" i="16"/>
  <c r="E73" i="16"/>
  <c r="D73" i="16"/>
  <c r="C73" i="16"/>
  <c r="B73" i="16"/>
  <c r="F40" i="16"/>
  <c r="E40" i="16"/>
  <c r="D40" i="16"/>
  <c r="C40" i="16"/>
  <c r="B40" i="16"/>
  <c r="F7" i="16"/>
  <c r="E7" i="16"/>
  <c r="D7" i="16"/>
  <c r="C7" i="16"/>
  <c r="B7" i="16"/>
  <c r="I104" i="16"/>
  <c r="F104" i="16"/>
  <c r="E104" i="16"/>
  <c r="D104" i="16"/>
  <c r="B104" i="16"/>
  <c r="I72" i="16"/>
  <c r="H72" i="16"/>
  <c r="G72" i="16"/>
  <c r="F72" i="16"/>
  <c r="E72" i="16"/>
  <c r="D72" i="16"/>
  <c r="C72" i="16"/>
  <c r="B72" i="16"/>
  <c r="F39" i="16"/>
  <c r="E39" i="16"/>
  <c r="D39" i="16"/>
  <c r="C39" i="16"/>
  <c r="B39" i="16"/>
  <c r="F6" i="16"/>
  <c r="E6" i="16"/>
  <c r="D6" i="16"/>
  <c r="C6" i="16"/>
  <c r="F34" i="2"/>
  <c r="F38" i="16" s="1"/>
  <c r="E34" i="2"/>
  <c r="E38" i="16" s="1"/>
  <c r="D34" i="2"/>
  <c r="D38" i="16" s="1"/>
  <c r="C34" i="2"/>
  <c r="C38" i="16" s="1"/>
  <c r="B34" i="2"/>
  <c r="B38" i="16" s="1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F17" i="2"/>
  <c r="F5" i="16" s="1"/>
  <c r="E17" i="2"/>
  <c r="E5" i="16" s="1"/>
  <c r="D17" i="2"/>
  <c r="D5" i="16" s="1"/>
  <c r="C17" i="2"/>
  <c r="C5" i="16" s="1"/>
  <c r="B17" i="2"/>
  <c r="B5" i="16" s="1"/>
  <c r="I70" i="2"/>
  <c r="I103" i="16" s="1"/>
  <c r="G70" i="2"/>
  <c r="G103" i="16" s="1"/>
  <c r="F70" i="2"/>
  <c r="F103" i="16" s="1"/>
  <c r="E70" i="2"/>
  <c r="E103" i="16" s="1"/>
  <c r="C70" i="2"/>
  <c r="C103" i="16" s="1"/>
  <c r="B70" i="2"/>
  <c r="B103" i="16" s="1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K59" i="2"/>
  <c r="J59" i="2"/>
  <c r="K58" i="2"/>
  <c r="J58" i="2"/>
  <c r="I52" i="2"/>
  <c r="I71" i="16" s="1"/>
  <c r="H52" i="2"/>
  <c r="H71" i="16" s="1"/>
  <c r="G52" i="2"/>
  <c r="G71" i="16" s="1"/>
  <c r="F52" i="2"/>
  <c r="F71" i="16" s="1"/>
  <c r="E52" i="2"/>
  <c r="E71" i="16" s="1"/>
  <c r="D52" i="2"/>
  <c r="D71" i="16" s="1"/>
  <c r="C52" i="2"/>
  <c r="C71" i="16" s="1"/>
  <c r="B52" i="2"/>
  <c r="B71" i="16" s="1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73" i="16" l="1"/>
  <c r="J52" i="2"/>
  <c r="H116" i="14"/>
  <c r="J116" i="14" s="1"/>
  <c r="H111" i="14"/>
  <c r="K111" i="14" s="1"/>
  <c r="D70" i="2"/>
  <c r="D103" i="16" s="1"/>
  <c r="J103" i="16" s="1"/>
  <c r="K70" i="2"/>
  <c r="J70" i="2"/>
  <c r="C104" i="16"/>
  <c r="K104" i="16" s="1"/>
  <c r="H117" i="14"/>
  <c r="K117" i="14" s="1"/>
  <c r="H114" i="14"/>
  <c r="K114" i="14" s="1"/>
  <c r="K113" i="14"/>
  <c r="D109" i="14"/>
  <c r="D119" i="14" s="1"/>
  <c r="H109" i="14"/>
  <c r="D105" i="16"/>
  <c r="B105" i="16"/>
  <c r="I109" i="16"/>
  <c r="H118" i="14"/>
  <c r="J118" i="14" s="1"/>
  <c r="D106" i="16"/>
  <c r="K115" i="14"/>
  <c r="B106" i="16"/>
  <c r="B110" i="14"/>
  <c r="J110" i="14" s="1"/>
  <c r="E109" i="16"/>
  <c r="J108" i="16"/>
  <c r="K84" i="14"/>
  <c r="J84" i="14"/>
  <c r="J83" i="14"/>
  <c r="J82" i="14"/>
  <c r="K82" i="14"/>
  <c r="J81" i="14"/>
  <c r="D80" i="14"/>
  <c r="J80" i="14" s="1"/>
  <c r="C85" i="14"/>
  <c r="J79" i="14"/>
  <c r="I85" i="14"/>
  <c r="G85" i="14"/>
  <c r="J78" i="14"/>
  <c r="K78" i="14"/>
  <c r="F77" i="16"/>
  <c r="D75" i="16"/>
  <c r="H75" i="16"/>
  <c r="H77" i="16" s="1"/>
  <c r="D77" i="14"/>
  <c r="J77" i="14" s="1"/>
  <c r="I77" i="16"/>
  <c r="K76" i="14"/>
  <c r="J76" i="14"/>
  <c r="E85" i="14"/>
  <c r="J75" i="14"/>
  <c r="F85" i="14"/>
  <c r="J74" i="14"/>
  <c r="H85" i="14"/>
  <c r="K74" i="14"/>
  <c r="K112" i="14"/>
  <c r="J112" i="14"/>
  <c r="G109" i="16"/>
  <c r="D107" i="16"/>
  <c r="H107" i="16"/>
  <c r="H109" i="16" s="1"/>
  <c r="E119" i="14"/>
  <c r="C119" i="14"/>
  <c r="B107" i="16"/>
  <c r="F119" i="14"/>
  <c r="G119" i="14"/>
  <c r="I119" i="14"/>
  <c r="K108" i="14"/>
  <c r="J107" i="14"/>
  <c r="F41" i="14"/>
  <c r="H41" i="14" s="1"/>
  <c r="F40" i="14"/>
  <c r="H40" i="14" s="1"/>
  <c r="F43" i="16"/>
  <c r="G43" i="16" s="1"/>
  <c r="F38" i="14"/>
  <c r="G38" i="14" s="1"/>
  <c r="F48" i="14"/>
  <c r="H48" i="14" s="1"/>
  <c r="F44" i="14"/>
  <c r="G44" i="14" s="1"/>
  <c r="F42" i="16"/>
  <c r="H42" i="16" s="1"/>
  <c r="F39" i="14"/>
  <c r="H39" i="14" s="1"/>
  <c r="G16" i="14"/>
  <c r="F15" i="14"/>
  <c r="G15" i="14" s="1"/>
  <c r="G13" i="14"/>
  <c r="F9" i="14"/>
  <c r="G9" i="14" s="1"/>
  <c r="B9" i="16"/>
  <c r="B11" i="16" s="1"/>
  <c r="C9" i="16"/>
  <c r="C11" i="16" s="1"/>
  <c r="J74" i="16"/>
  <c r="E77" i="16"/>
  <c r="J76" i="16"/>
  <c r="K76" i="16"/>
  <c r="H10" i="16"/>
  <c r="G10" i="16"/>
  <c r="K72" i="16"/>
  <c r="J72" i="16"/>
  <c r="C77" i="16"/>
  <c r="K81" i="14"/>
  <c r="J115" i="14"/>
  <c r="K52" i="2"/>
  <c r="G7" i="14"/>
  <c r="K75" i="14"/>
  <c r="K79" i="14"/>
  <c r="K83" i="14"/>
  <c r="J113" i="14"/>
  <c r="G17" i="2"/>
  <c r="H17" i="2"/>
  <c r="H16" i="14"/>
  <c r="G14" i="14"/>
  <c r="G12" i="14"/>
  <c r="G10" i="14"/>
  <c r="C17" i="14"/>
  <c r="H49" i="14"/>
  <c r="G49" i="14"/>
  <c r="H47" i="14"/>
  <c r="H46" i="14"/>
  <c r="H45" i="14"/>
  <c r="G41" i="16"/>
  <c r="E8" i="16"/>
  <c r="G8" i="16" s="1"/>
  <c r="B5" i="14"/>
  <c r="H42" i="14"/>
  <c r="C50" i="14"/>
  <c r="G40" i="16"/>
  <c r="H40" i="16"/>
  <c r="H14" i="14"/>
  <c r="G7" i="16"/>
  <c r="G8" i="14"/>
  <c r="G47" i="14"/>
  <c r="G45" i="14"/>
  <c r="C44" i="16"/>
  <c r="E44" i="16"/>
  <c r="H39" i="16"/>
  <c r="G6" i="16"/>
  <c r="H6" i="16"/>
  <c r="G46" i="14"/>
  <c r="D50" i="14"/>
  <c r="E50" i="14"/>
  <c r="H43" i="14"/>
  <c r="G43" i="14"/>
  <c r="G42" i="14"/>
  <c r="G34" i="2"/>
  <c r="H34" i="2"/>
  <c r="H13" i="14"/>
  <c r="H12" i="14"/>
  <c r="G11" i="14"/>
  <c r="H11" i="14"/>
  <c r="H10" i="14"/>
  <c r="H8" i="14"/>
  <c r="H7" i="14"/>
  <c r="K73" i="14"/>
  <c r="J108" i="14"/>
  <c r="K74" i="16"/>
  <c r="B50" i="14"/>
  <c r="B85" i="14"/>
  <c r="K107" i="14"/>
  <c r="H7" i="16"/>
  <c r="H41" i="16"/>
  <c r="K108" i="16"/>
  <c r="F109" i="16"/>
  <c r="J71" i="16"/>
  <c r="G77" i="16"/>
  <c r="K71" i="16"/>
  <c r="D44" i="16"/>
  <c r="G38" i="16"/>
  <c r="H38" i="16"/>
  <c r="H5" i="16"/>
  <c r="B77" i="16"/>
  <c r="J73" i="16"/>
  <c r="B44" i="16"/>
  <c r="G39" i="16"/>
  <c r="G5" i="16"/>
  <c r="J73" i="14"/>
  <c r="G40" i="14" l="1"/>
  <c r="K116" i="14"/>
  <c r="G48" i="14"/>
  <c r="K77" i="14"/>
  <c r="H15" i="14"/>
  <c r="G41" i="14"/>
  <c r="H38" i="14"/>
  <c r="J111" i="14"/>
  <c r="J117" i="14"/>
  <c r="K103" i="16"/>
  <c r="K118" i="14"/>
  <c r="J114" i="14"/>
  <c r="C109" i="16"/>
  <c r="J104" i="16"/>
  <c r="K109" i="14"/>
  <c r="J105" i="16"/>
  <c r="K105" i="16"/>
  <c r="H119" i="14"/>
  <c r="J109" i="14"/>
  <c r="J106" i="16"/>
  <c r="D109" i="16"/>
  <c r="B119" i="14"/>
  <c r="K106" i="16"/>
  <c r="B109" i="16"/>
  <c r="K110" i="14"/>
  <c r="K80" i="14"/>
  <c r="J75" i="16"/>
  <c r="J77" i="16" s="1"/>
  <c r="K75" i="16"/>
  <c r="K77" i="16" s="1"/>
  <c r="D85" i="14"/>
  <c r="D77" i="16"/>
  <c r="J85" i="14"/>
  <c r="J107" i="16"/>
  <c r="K107" i="16"/>
  <c r="H44" i="14"/>
  <c r="H43" i="16"/>
  <c r="H44" i="16" s="1"/>
  <c r="G39" i="14"/>
  <c r="F50" i="14"/>
  <c r="G42" i="16"/>
  <c r="G44" i="16" s="1"/>
  <c r="F44" i="16"/>
  <c r="H9" i="14"/>
  <c r="B6" i="14"/>
  <c r="B17" i="14" s="1"/>
  <c r="H8" i="16"/>
  <c r="K85" i="14" l="1"/>
  <c r="G50" i="14"/>
  <c r="H50" i="14"/>
  <c r="J119" i="14"/>
  <c r="K119" i="14"/>
  <c r="J109" i="16"/>
  <c r="K109" i="16"/>
  <c r="H6" i="14"/>
  <c r="G6" i="14"/>
  <c r="E9" i="16"/>
  <c r="E11" i="16" s="1"/>
  <c r="E5" i="14"/>
  <c r="E17" i="14" s="1"/>
  <c r="F9" i="16"/>
  <c r="F11" i="16" s="1"/>
  <c r="F5" i="14"/>
  <c r="F17" i="14" s="1"/>
  <c r="D5" i="14"/>
  <c r="D9" i="16"/>
  <c r="H9" i="16" l="1"/>
  <c r="H11" i="16" s="1"/>
  <c r="D11" i="16"/>
  <c r="G9" i="16"/>
  <c r="G11" i="16" s="1"/>
  <c r="D17" i="14"/>
  <c r="H5" i="14"/>
  <c r="H17" i="14" s="1"/>
  <c r="G5" i="14"/>
  <c r="G17" i="14" s="1"/>
</calcChain>
</file>

<file path=xl/sharedStrings.xml><?xml version="1.0" encoding="utf-8"?>
<sst xmlns="http://schemas.openxmlformats.org/spreadsheetml/2006/main" count="573" uniqueCount="35">
  <si>
    <t>Billets</t>
  </si>
  <si>
    <t>Mois</t>
  </si>
  <si>
    <t>Nombre</t>
  </si>
  <si>
    <t>Valeur faciale</t>
  </si>
  <si>
    <t>Janvier</t>
  </si>
  <si>
    <t>Février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</si>
  <si>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</si>
  <si>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</si>
  <si>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</si>
  <si>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</si>
  <si>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</si>
  <si>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</si>
  <si>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</si>
  <si>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</si>
  <si>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</si>
  <si>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Décembre</t>
  </si>
  <si>
    <t>TOTAL</t>
  </si>
  <si>
    <t>CAMEROUN</t>
  </si>
  <si>
    <t>PRELEVEMENTS DE LA CLIENTELE</t>
  </si>
  <si>
    <t>Mai</t>
  </si>
  <si>
    <t>VERSEMENTS DE LA CLIENTELE</t>
  </si>
  <si>
    <t>CONGO</t>
  </si>
  <si>
    <t>ZONE CEMAC</t>
  </si>
  <si>
    <t>PAYS</t>
  </si>
  <si>
    <t>GABON</t>
  </si>
  <si>
    <t>GUINEE EQUATORIALE</t>
  </si>
  <si>
    <t>TCHAD</t>
  </si>
  <si>
    <t>Pièces</t>
  </si>
  <si>
    <t>ZONE CEMAC PAR ETAT</t>
  </si>
  <si>
    <t>R.C.A</t>
  </si>
  <si>
    <t>GUINEE E.</t>
  </si>
  <si>
    <t>VERSEMENTS DES BANQUES ET COMPTABLES PUBLICS</t>
  </si>
  <si>
    <t>PRELEVEMENTS DES BANQUES ET COMPTABLES PUBLICS</t>
  </si>
  <si>
    <t>RCA</t>
  </si>
  <si>
    <t>Exercice :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</si>
</sst>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7" x14ac:knownFonts="1">
    <font>
      <sz val="10"/>
      <name val="Arial"/>
    </font>
    <font>
      <sz val="10"/>
      <name val="Arial"/>
      <family val="2"/>
    </font>
    <font>
      <sz val="11"/>
      <name val="Verdana"/>
      <family val="2"/>
    </font>
    <font>
      <sz val="11"/>
      <name val="Arial"/>
      <family val="2"/>
    </font>
    <font>
      <b/>
      <sz val="11"/>
      <name val="Verdana"/>
      <family val="2"/>
    </font>
    <font>
      <b/>
      <sz val="11"/>
      <color rgb="FF0070C0"/>
      <name val="Verdana"/>
      <family val="2"/>
    </font>
    <font>
      <b/>
      <sz val="11"/>
      <color rgb="FF00B050"/>
      <name val="Verdana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center"/>
    </xf>
    <xf numFmtId="0" fontId="4" fillId="2" borderId="10" xfId="0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1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2" fillId="0" borderId="7" xfId="1" applyNumberFormat="1" applyFont="1" applyBorder="1"/>
    <xf numFmtId="0" fontId="4" fillId="0" borderId="0" xfId="0" applyFont="1" applyAlignment="1">
      <alignment horizontal="left"/>
    </xf>
    <xf numFmtId="165" fontId="2" fillId="3" borderId="7" xfId="1" applyNumberFormat="1" applyFont="1" applyFill="1" applyBorder="1"/>
    <xf numFmtId="165" fontId="2" fillId="3" borderId="5" xfId="1" applyNumberFormat="1" applyFont="1" applyFill="1" applyBorder="1"/>
    <xf numFmtId="165" fontId="2" fillId="3" borderId="4" xfId="1" applyNumberFormat="1" applyFont="1" applyFill="1" applyBorder="1"/>
    <xf numFmtId="0" fontId="4" fillId="2" borderId="10" xfId="0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5" fontId="4" fillId="2" borderId="2" xfId="1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vertical="center"/>
    </xf>
    <xf numFmtId="0" fontId="4" fillId="1" borderId="6" xfId="0" applyFont="1" applyFill="1" applyBorder="1" applyAlignment="1">
      <alignment horizontal="left"/>
    </xf>
    <xf numFmtId="165" fontId="4" fillId="2" borderId="1" xfId="1" applyNumberFormat="1" applyFont="1" applyFill="1" applyBorder="1" applyAlignment="1">
      <alignment horizontal="center"/>
    </xf>
    <xf numFmtId="165" fontId="4" fillId="0" borderId="4" xfId="1" applyNumberFormat="1" applyFont="1" applyBorder="1" applyAlignment="1">
      <alignment horizontal="center"/>
    </xf>
    <xf numFmtId="165" fontId="4" fillId="0" borderId="5" xfId="1" applyNumberFormat="1" applyFont="1" applyBorder="1" applyAlignment="1">
      <alignment horizontal="center"/>
    </xf>
    <xf numFmtId="165" fontId="4" fillId="3" borderId="5" xfId="1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0" borderId="5" xfId="1" applyNumberFormat="1" applyFont="1" applyBorder="1"/>
    <xf numFmtId="165" fontId="4" fillId="0" borderId="4" xfId="1" applyNumberFormat="1" applyFont="1" applyBorder="1"/>
    <xf numFmtId="0" fontId="2" fillId="0" borderId="0" xfId="0" applyFont="1" applyAlignment="1">
      <alignment horizontal="center"/>
    </xf>
    <xf numFmtId="165" fontId="2" fillId="4" borderId="7" xfId="1" applyNumberFormat="1" applyFont="1" applyFill="1" applyBorder="1"/>
    <xf numFmtId="165" fontId="4" fillId="4" borderId="5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2" fillId="4" borderId="5" xfId="1" applyNumberFormat="1" applyFont="1" applyFill="1" applyBorder="1"/>
    <xf numFmtId="165" fontId="2" fillId="4" borderId="4" xfId="1" applyNumberFormat="1" applyFont="1" applyFill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Versements mensuels des banques &amp; comptables publics - Zone CEMAC par dénomination</a:t>
            </a:r>
            <a:endParaRPr lang="fr-FR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fr-FR" sz="1800" b="1" i="0" baseline="0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Exercice 2022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CEMAC'!$B$4</c:f>
              <c:strCache>
                <c:ptCount val="1"/>
                <c:pt idx="0">
                  <c:v>10 000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CEMAC'!$B$5:$B$16</c:f>
              <c:numCache>
                <c:formatCode>_-* #,##0\ _€_-;\-* #,##0\ _€_-;_-* "-"??\ _€_-;_-@_-</c:formatCode>
                <c:ptCount val="12"/>
                <c:pt idx="0">
                  <c:v>43562374</c:v>
                </c:pt>
                <c:pt idx="1">
                  <c:v>39485451</c:v>
                </c:pt>
                <c:pt idx="2">
                  <c:v>42977634</c:v>
                </c:pt>
                <c:pt idx="3">
                  <c:v>36873039</c:v>
                </c:pt>
                <c:pt idx="4">
                  <c:v>41376939</c:v>
                </c:pt>
                <c:pt idx="5">
                  <c:v>49988117</c:v>
                </c:pt>
                <c:pt idx="6">
                  <c:v>39730477</c:v>
                </c:pt>
                <c:pt idx="7">
                  <c:v>48503061</c:v>
                </c:pt>
                <c:pt idx="8">
                  <c:v>51337774</c:v>
                </c:pt>
                <c:pt idx="9">
                  <c:v>48313887</c:v>
                </c:pt>
                <c:pt idx="10">
                  <c:v>51300165</c:v>
                </c:pt>
                <c:pt idx="11">
                  <c:v>52402051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0-4073-BE60-CFD6A0F38EA7}"/>
            </c:ext>
          </c:extLst>
        </c:ser>
        <c:ser>
          <c:idx val="1"/>
          <c:order val="1"/>
          <c:tx>
            <c:strRef>
              <c:f>'Zone CEMAC'!$C$4</c:f>
              <c:strCache>
                <c:ptCount val="1"/>
                <c:pt idx="0">
                  <c:v>5 000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CEMAC'!$C$5:$C$16</c:f>
              <c:numCache>
                <c:formatCode>_-* #,##0\ _€_-;\-* #,##0\ _€_-;_-* "-"??\ _€_-;_-@_-</c:formatCode>
                <c:ptCount val="12"/>
                <c:pt idx="0">
                  <c:v>5324915</c:v>
                </c:pt>
                <c:pt idx="1">
                  <c:v>4777376</c:v>
                </c:pt>
                <c:pt idx="2">
                  <c:v>5352486</c:v>
                </c:pt>
                <c:pt idx="3">
                  <c:v>4529258</c:v>
                </c:pt>
                <c:pt idx="4">
                  <c:v>4360778</c:v>
                </c:pt>
                <c:pt idx="5">
                  <c:v>5143537</c:v>
                </c:pt>
                <c:pt idx="6">
                  <c:v>4112200</c:v>
                </c:pt>
                <c:pt idx="7">
                  <c:v>4265950</c:v>
                </c:pt>
                <c:pt idx="8">
                  <c:v>4211499</c:v>
                </c:pt>
                <c:pt idx="9">
                  <c:v>3382156</c:v>
                </c:pt>
                <c:pt idx="10">
                  <c:v>3455827</c:v>
                </c:pt>
                <c:pt idx="11">
                  <c:v>3362147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90-4073-BE60-CFD6A0F38EA7}"/>
            </c:ext>
          </c:extLst>
        </c:ser>
        <c:ser>
          <c:idx val="2"/>
          <c:order val="2"/>
          <c:tx>
            <c:strRef>
              <c:f>'Zone CEMAC'!$D$4</c:f>
              <c:strCache>
                <c:ptCount val="1"/>
                <c:pt idx="0">
                  <c:v>2 000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CEMAC'!$D$5:$D$16</c:f>
              <c:numCache>
                <c:formatCode>_-* #,##0\ _€_-;\-* #,##0\ _€_-;_-* "-"??\ _€_-;_-@_-</c:formatCode>
                <c:ptCount val="12"/>
                <c:pt idx="0">
                  <c:v>1383114</c:v>
                </c:pt>
                <c:pt idx="1">
                  <c:v>1571410</c:v>
                </c:pt>
                <c:pt idx="2">
                  <c:v>1840635</c:v>
                </c:pt>
                <c:pt idx="3">
                  <c:v>1442541</c:v>
                </c:pt>
                <c:pt idx="4">
                  <c:v>1392878</c:v>
                </c:pt>
                <c:pt idx="5">
                  <c:v>1878432</c:v>
                </c:pt>
                <c:pt idx="6">
                  <c:v>1464429</c:v>
                </c:pt>
                <c:pt idx="7">
                  <c:v>1406101</c:v>
                </c:pt>
                <c:pt idx="8">
                  <c:v>1806610</c:v>
                </c:pt>
                <c:pt idx="9">
                  <c:v>1445900</c:v>
                </c:pt>
                <c:pt idx="10">
                  <c:v>1735992</c:v>
                </c:pt>
                <c:pt idx="11">
                  <c:v>1543196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90-4073-BE60-CFD6A0F38EA7}"/>
            </c:ext>
          </c:extLst>
        </c:ser>
        <c:ser>
          <c:idx val="3"/>
          <c:order val="3"/>
          <c:tx>
            <c:strRef>
              <c:f>'Zone CEMAC'!$E$4</c:f>
              <c:strCache>
                <c:ptCount val="1"/>
                <c:pt idx="0">
                  <c:v>1 000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CEMAC'!$E$5:$E$16</c:f>
              <c:numCache>
                <c:formatCode>_-* #,##0\ _€_-;\-* #,##0\ _€_-;_-* "-"??\ _€_-;_-@_-</c:formatCode>
                <c:ptCount val="12"/>
                <c:pt idx="0">
                  <c:v>2442133</c:v>
                </c:pt>
                <c:pt idx="1">
                  <c:v>2979227</c:v>
                </c:pt>
                <c:pt idx="2">
                  <c:v>3471754</c:v>
                </c:pt>
                <c:pt idx="3">
                  <c:v>2996729</c:v>
                </c:pt>
                <c:pt idx="4">
                  <c:v>3007297</c:v>
                </c:pt>
                <c:pt idx="5">
                  <c:v>3520309</c:v>
                </c:pt>
                <c:pt idx="6">
                  <c:v>2204502</c:v>
                </c:pt>
                <c:pt idx="7">
                  <c:v>2540717</c:v>
                </c:pt>
                <c:pt idx="8">
                  <c:v>2722992</c:v>
                </c:pt>
                <c:pt idx="9">
                  <c:v>2622320</c:v>
                </c:pt>
                <c:pt idx="10">
                  <c:v>2402939</c:v>
                </c:pt>
                <c:pt idx="11">
                  <c:v>2618036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90-4073-BE60-CFD6A0F38EA7}"/>
            </c:ext>
          </c:extLst>
        </c:ser>
        <c:ser>
          <c:idx val="4"/>
          <c:order val="4"/>
          <c:tx>
            <c:strRef>
              <c:f>'Zone CEMAC'!$F$4</c:f>
              <c:strCache>
                <c:ptCount val="1"/>
                <c:pt idx="0">
                  <c:v>500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CEMAC'!$F$5:$F$16</c:f>
              <c:numCache>
                <c:formatCode>_-* #,##0\ _€_-;\-* #,##0\ _€_-;_-* "-"??\ _€_-;_-@_-</c:formatCode>
                <c:ptCount val="12"/>
                <c:pt idx="0">
                  <c:v>2924168</c:v>
                </c:pt>
                <c:pt idx="1">
                  <c:v>2834031</c:v>
                </c:pt>
                <c:pt idx="2">
                  <c:v>3804216</c:v>
                </c:pt>
                <c:pt idx="3">
                  <c:v>3615128</c:v>
                </c:pt>
                <c:pt idx="4">
                  <c:v>3616769</c:v>
                </c:pt>
                <c:pt idx="5">
                  <c:v>3648886</c:v>
                </c:pt>
                <c:pt idx="6">
                  <c:v>2727404</c:v>
                </c:pt>
                <c:pt idx="7">
                  <c:v>3026813</c:v>
                </c:pt>
                <c:pt idx="8">
                  <c:v>3284638</c:v>
                </c:pt>
                <c:pt idx="9">
                  <c:v>3064071</c:v>
                </c:pt>
                <c:pt idx="10">
                  <c:v>3409428</c:v>
                </c:pt>
                <c:pt idx="11">
                  <c:v>3158951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90-4073-BE60-CFD6A0F38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464192"/>
        <c:axId val="43465728"/>
        <c:axId val="0"/>
      </c:bar3DChart>
      <c:catAx>
        <c:axId val="4346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465728"/>
        <c:crosses val="autoZero"/>
        <c:auto val="1"/>
        <c:lblAlgn val="ctr"/>
        <c:lblOffset val="100"/>
        <c:noMultiLvlLbl val="0"/>
      </c:catAx>
      <c:valAx>
        <c:axId val="4346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46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Prélèvements mensuels des banques &amp; comptables publics - Zone CEMAC par dénomination</a:t>
            </a:r>
            <a:endParaRPr lang="fr-FR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fr-FR" sz="1800" b="1" i="0" baseline="0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Exercice 2022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CEMAC'!$B$37</c:f>
              <c:strCache>
                <c:ptCount val="1"/>
                <c:pt idx="0">
                  <c:v>10 000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CEMAC'!$A$38:$A$49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CEMAC'!$B$38:$B$49</c:f>
              <c:numCache>
                <c:formatCode>_-* #,##0\ _€_-;\-* #,##0\ _€_-;_-* "-"??\ _€_-;_-@_-</c:formatCode>
                <c:ptCount val="12"/>
                <c:pt idx="0">
                  <c:v>-37267123</c:v>
                </c:pt>
                <c:pt idx="1">
                  <c:v>-31575783</c:v>
                </c:pt>
                <c:pt idx="2">
                  <c:v>-51593356</c:v>
                </c:pt>
                <c:pt idx="3">
                  <c:v>-43664602</c:v>
                </c:pt>
                <c:pt idx="4">
                  <c:v>-45847470</c:v>
                </c:pt>
                <c:pt idx="5">
                  <c:v>-48151842</c:v>
                </c:pt>
                <c:pt idx="6">
                  <c:v>-56521670</c:v>
                </c:pt>
                <c:pt idx="7">
                  <c:v>-51290165</c:v>
                </c:pt>
                <c:pt idx="8">
                  <c:v>-50494317</c:v>
                </c:pt>
                <c:pt idx="9">
                  <c:v>-51145377</c:v>
                </c:pt>
                <c:pt idx="10">
                  <c:v>-52260253</c:v>
                </c:pt>
                <c:pt idx="11">
                  <c:v>-64660438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B8-43C7-89EE-5F67C530AD77}"/>
            </c:ext>
          </c:extLst>
        </c:ser>
        <c:ser>
          <c:idx val="1"/>
          <c:order val="1"/>
          <c:tx>
            <c:strRef>
              <c:f>'Zone CEMAC'!$C$37</c:f>
              <c:strCache>
                <c:ptCount val="1"/>
                <c:pt idx="0">
                  <c:v>5 000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CEMAC'!$A$38:$A$49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CEMAC'!$C$38:$C$49</c:f>
              <c:numCache>
                <c:formatCode>_-* #,##0\ _€_-;\-* #,##0\ _€_-;_-* "-"??\ _€_-;_-@_-</c:formatCode>
                <c:ptCount val="12"/>
                <c:pt idx="0">
                  <c:v>-4750531</c:v>
                </c:pt>
                <c:pt idx="1">
                  <c:v>-4955381</c:v>
                </c:pt>
                <c:pt idx="2">
                  <c:v>-5564060</c:v>
                </c:pt>
                <c:pt idx="3">
                  <c:v>-4210282</c:v>
                </c:pt>
                <c:pt idx="4">
                  <c:v>-4535223</c:v>
                </c:pt>
                <c:pt idx="5">
                  <c:v>-4336293</c:v>
                </c:pt>
                <c:pt idx="6">
                  <c:v>-4375540</c:v>
                </c:pt>
                <c:pt idx="7">
                  <c:v>-3018026</c:v>
                </c:pt>
                <c:pt idx="8">
                  <c:v>-2411515</c:v>
                </c:pt>
                <c:pt idx="9">
                  <c:v>-1836372</c:v>
                </c:pt>
                <c:pt idx="10">
                  <c:v>-1762282</c:v>
                </c:pt>
                <c:pt idx="11">
                  <c:v>-10935997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B8-43C7-89EE-5F67C530AD77}"/>
            </c:ext>
          </c:extLst>
        </c:ser>
        <c:ser>
          <c:idx val="2"/>
          <c:order val="2"/>
          <c:tx>
            <c:strRef>
              <c:f>'Zone CEMAC'!$D$37</c:f>
              <c:strCache>
                <c:ptCount val="1"/>
                <c:pt idx="0">
                  <c:v>2 000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CEMAC'!$A$38:$A$49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CEMAC'!$D$38:$D$49</c:f>
              <c:numCache>
                <c:formatCode>_-* #,##0\ _€_-;\-* #,##0\ _€_-;_-* "-"??\ _€_-;_-@_-</c:formatCode>
                <c:ptCount val="12"/>
                <c:pt idx="0">
                  <c:v>-2715169</c:v>
                </c:pt>
                <c:pt idx="1">
                  <c:v>-1980880</c:v>
                </c:pt>
                <c:pt idx="2">
                  <c:v>-3064089</c:v>
                </c:pt>
                <c:pt idx="3">
                  <c:v>-2131674</c:v>
                </c:pt>
                <c:pt idx="4">
                  <c:v>-2177804</c:v>
                </c:pt>
                <c:pt idx="5">
                  <c:v>-2322936</c:v>
                </c:pt>
                <c:pt idx="6">
                  <c:v>-2620470</c:v>
                </c:pt>
                <c:pt idx="7">
                  <c:v>-1642263</c:v>
                </c:pt>
                <c:pt idx="8">
                  <c:v>-1778088</c:v>
                </c:pt>
                <c:pt idx="9">
                  <c:v>-1855113</c:v>
                </c:pt>
                <c:pt idx="10">
                  <c:v>-1890369</c:v>
                </c:pt>
                <c:pt idx="11">
                  <c:v>-10963244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B8-43C7-89EE-5F67C530AD77}"/>
            </c:ext>
          </c:extLst>
        </c:ser>
        <c:ser>
          <c:idx val="3"/>
          <c:order val="3"/>
          <c:tx>
            <c:strRef>
              <c:f>'Zone CEMAC'!$E$37</c:f>
              <c:strCache>
                <c:ptCount val="1"/>
                <c:pt idx="0">
                  <c:v>1 000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CEMAC'!$A$38:$A$49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CEMAC'!$E$38:$E$49</c:f>
              <c:numCache>
                <c:formatCode>_-* #,##0\ _€_-;\-* #,##0\ _€_-;_-* "-"??\ _€_-;_-@_-</c:formatCode>
                <c:ptCount val="12"/>
                <c:pt idx="0">
                  <c:v>-1883688</c:v>
                </c:pt>
                <c:pt idx="1">
                  <c:v>-1812948</c:v>
                </c:pt>
                <c:pt idx="2">
                  <c:v>-2194642</c:v>
                </c:pt>
                <c:pt idx="3">
                  <c:v>-2094592</c:v>
                </c:pt>
                <c:pt idx="4">
                  <c:v>-1830596</c:v>
                </c:pt>
                <c:pt idx="5">
                  <c:v>-1869910</c:v>
                </c:pt>
                <c:pt idx="6">
                  <c:v>-2348035</c:v>
                </c:pt>
                <c:pt idx="7">
                  <c:v>-1285072</c:v>
                </c:pt>
                <c:pt idx="8">
                  <c:v>-4785555</c:v>
                </c:pt>
                <c:pt idx="9">
                  <c:v>-6073134</c:v>
                </c:pt>
                <c:pt idx="10">
                  <c:v>-6741889</c:v>
                </c:pt>
                <c:pt idx="11">
                  <c:v>-16036577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B8-43C7-89EE-5F67C530AD77}"/>
            </c:ext>
          </c:extLst>
        </c:ser>
        <c:ser>
          <c:idx val="4"/>
          <c:order val="4"/>
          <c:tx>
            <c:strRef>
              <c:f>'Zone CEMAC'!$F$37</c:f>
              <c:strCache>
                <c:ptCount val="1"/>
                <c:pt idx="0">
                  <c:v>500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CEMAC'!$A$38:$A$49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CEMAC'!$F$38:$F$49</c:f>
              <c:numCache>
                <c:formatCode>_-* #,##0\ _€_-;\-* #,##0\ _€_-;_-* "-"??\ _€_-;_-@_-</c:formatCode>
                <c:ptCount val="12"/>
                <c:pt idx="0">
                  <c:v>-5435980</c:v>
                </c:pt>
                <c:pt idx="1">
                  <c:v>-5916481</c:v>
                </c:pt>
                <c:pt idx="2">
                  <c:v>-7391320</c:v>
                </c:pt>
                <c:pt idx="3">
                  <c:v>-6007941</c:v>
                </c:pt>
                <c:pt idx="4">
                  <c:v>-5426635</c:v>
                </c:pt>
                <c:pt idx="5">
                  <c:v>-5822346</c:v>
                </c:pt>
                <c:pt idx="6">
                  <c:v>-5158148</c:v>
                </c:pt>
                <c:pt idx="7">
                  <c:v>-3859668</c:v>
                </c:pt>
                <c:pt idx="8">
                  <c:v>-5594564</c:v>
                </c:pt>
                <c:pt idx="9">
                  <c:v>-6018685</c:v>
                </c:pt>
                <c:pt idx="10">
                  <c:v>-7305183</c:v>
                </c:pt>
                <c:pt idx="11">
                  <c:v>-18437678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B8-43C7-89EE-5F67C530A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780160"/>
        <c:axId val="44790144"/>
        <c:axId val="0"/>
      </c:bar3DChart>
      <c:catAx>
        <c:axId val="4478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90144"/>
        <c:crosses val="autoZero"/>
        <c:auto val="1"/>
        <c:lblAlgn val="ctr"/>
        <c:lblOffset val="100"/>
        <c:noMultiLvlLbl val="0"/>
      </c:catAx>
      <c:valAx>
        <c:axId val="4479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8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Versements mensuels des banques &amp; comptables publics - Zone CEMAC par dénomination</a:t>
            </a: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fr-FR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Exercice 2023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CEMAC'!$B$72</c:f>
              <c:strCache>
                <c:ptCount val="1"/>
                <c:pt idx="0">
                  <c:v>500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CEMAC'!$B$73:$B$84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6-4789-A126-3AB4FBBE3C2E}"/>
            </c:ext>
          </c:extLst>
        </c:ser>
        <c:ser>
          <c:idx val="1"/>
          <c:order val="1"/>
          <c:tx>
            <c:strRef>
              <c:f>'Zone CEMAC'!$C$72</c:f>
              <c:strCache>
                <c:ptCount val="1"/>
                <c:pt idx="0">
                  <c:v>100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CEMAC'!$C$73:$C$84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16-4789-A126-3AB4FBBE3C2E}"/>
            </c:ext>
          </c:extLst>
        </c:ser>
        <c:ser>
          <c:idx val="2"/>
          <c:order val="2"/>
          <c:tx>
            <c:strRef>
              <c:f>'Zone CEMAC'!$D$72</c:f>
              <c:strCache>
                <c:ptCount val="1"/>
                <c:pt idx="0">
                  <c:v>50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CEMAC'!$D$73:$D$84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16-4789-A126-3AB4FBBE3C2E}"/>
            </c:ext>
          </c:extLst>
        </c:ser>
        <c:ser>
          <c:idx val="3"/>
          <c:order val="3"/>
          <c:tx>
            <c:strRef>
              <c:f>'Zone CEMAC'!$E$72</c:f>
              <c:strCache>
                <c:ptCount val="1"/>
                <c:pt idx="0">
                  <c:v>25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CEMAC'!$E$73:$E$84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16-4789-A126-3AB4FBBE3C2E}"/>
            </c:ext>
          </c:extLst>
        </c:ser>
        <c:ser>
          <c:idx val="4"/>
          <c:order val="4"/>
          <c:tx>
            <c:strRef>
              <c:f>'Zone CEMAC'!$F$72</c:f>
              <c:strCache>
                <c:ptCount val="1"/>
                <c:pt idx="0">
                  <c:v>10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CEMAC'!$F$73:$F$84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16-4789-A126-3AB4FBBE3C2E}"/>
            </c:ext>
          </c:extLst>
        </c:ser>
        <c:ser>
          <c:idx val="5"/>
          <c:order val="5"/>
          <c:tx>
            <c:strRef>
              <c:f>'Zone CEMAC'!$G$72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CEMAC'!$G$73:$G$84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16-4789-A126-3AB4FBBE3C2E}"/>
            </c:ext>
          </c:extLst>
        </c:ser>
        <c:ser>
          <c:idx val="6"/>
          <c:order val="6"/>
          <c:tx>
            <c:strRef>
              <c:f>'Zone CEMAC'!$H$72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CEMAC'!$H$73:$H$84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16-4789-A126-3AB4FBBE3C2E}"/>
            </c:ext>
          </c:extLst>
        </c:ser>
        <c:ser>
          <c:idx val="7"/>
          <c:order val="7"/>
          <c:tx>
            <c:strRef>
              <c:f>'Zone CEMAC'!$I$72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CEMAC'!$I$73:$I$84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116-4789-A126-3AB4FBBE3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6383616"/>
        <c:axId val="106405888"/>
        <c:axId val="0"/>
      </c:bar3DChart>
      <c:catAx>
        <c:axId val="10638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405888"/>
        <c:crosses val="autoZero"/>
        <c:auto val="1"/>
        <c:lblAlgn val="ctr"/>
        <c:lblOffset val="100"/>
        <c:noMultiLvlLbl val="0"/>
      </c:catAx>
      <c:valAx>
        <c:axId val="10640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38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Versements mensuels des banques &amp; comptables publics - Zone CEMAC par dénomination</a:t>
            </a: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fr-FR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Exercice 2023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CEMAC'!$B$106</c:f>
              <c:strCache>
                <c:ptCount val="1"/>
                <c:pt idx="0">
                  <c:v>500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CEMAC'!$B$107:$B$118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A-4D66-A932-A0F35CB28B45}"/>
            </c:ext>
          </c:extLst>
        </c:ser>
        <c:ser>
          <c:idx val="1"/>
          <c:order val="1"/>
          <c:tx>
            <c:strRef>
              <c:f>'Zone CEMAC'!$C$106</c:f>
              <c:strCache>
                <c:ptCount val="1"/>
                <c:pt idx="0">
                  <c:v>100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CEMAC'!$C$107:$C$118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254296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8A-4D66-A932-A0F35CB28B45}"/>
            </c:ext>
          </c:extLst>
        </c:ser>
        <c:ser>
          <c:idx val="2"/>
          <c:order val="2"/>
          <c:tx>
            <c:strRef>
              <c:f>'Zone CEMAC'!$D$106</c:f>
              <c:strCache>
                <c:ptCount val="1"/>
                <c:pt idx="0">
                  <c:v>50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CEMAC'!$D$107:$D$118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692657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8A-4D66-A932-A0F35CB28B45}"/>
            </c:ext>
          </c:extLst>
        </c:ser>
        <c:ser>
          <c:idx val="3"/>
          <c:order val="3"/>
          <c:tx>
            <c:strRef>
              <c:f>'Zone CEMAC'!$E$106</c:f>
              <c:strCache>
                <c:ptCount val="1"/>
                <c:pt idx="0">
                  <c:v>25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CEMAC'!$E$107:$E$118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173946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8A-4D66-A932-A0F35CB28B45}"/>
            </c:ext>
          </c:extLst>
        </c:ser>
        <c:ser>
          <c:idx val="4"/>
          <c:order val="4"/>
          <c:tx>
            <c:strRef>
              <c:f>'Zone CEMAC'!$F$106</c:f>
              <c:strCache>
                <c:ptCount val="1"/>
                <c:pt idx="0">
                  <c:v>10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CEMAC'!$F$107:$F$118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255126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8A-4D66-A932-A0F35CB28B45}"/>
            </c:ext>
          </c:extLst>
        </c:ser>
        <c:ser>
          <c:idx val="5"/>
          <c:order val="5"/>
          <c:tx>
            <c:strRef>
              <c:f>'Zone CEMAC'!$G$106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CEMAC'!$G$107:$G$118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60494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8A-4D66-A932-A0F35CB28B45}"/>
            </c:ext>
          </c:extLst>
        </c:ser>
        <c:ser>
          <c:idx val="6"/>
          <c:order val="6"/>
          <c:tx>
            <c:strRef>
              <c:f>'Zone CEMAC'!$H$106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CEMAC'!$H$107:$H$118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68A-4D66-A932-A0F35CB28B45}"/>
            </c:ext>
          </c:extLst>
        </c:ser>
        <c:ser>
          <c:idx val="7"/>
          <c:order val="7"/>
          <c:tx>
            <c:strRef>
              <c:f>'Zone CEMAC'!$I$106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CEMAC'!$I$107:$I$118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68A-4D66-A932-A0F35CB28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225856"/>
        <c:axId val="109227392"/>
        <c:axId val="0"/>
      </c:bar3DChart>
      <c:catAx>
        <c:axId val="10922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227392"/>
        <c:crosses val="autoZero"/>
        <c:auto val="1"/>
        <c:lblAlgn val="ctr"/>
        <c:lblOffset val="100"/>
        <c:noMultiLvlLbl val="0"/>
      </c:catAx>
      <c:valAx>
        <c:axId val="10922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225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Versements des banques &amp; comptables publics - Zone CEMAC par Etat et par dénomination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Exercice 2022</a:t>
            </a:r>
          </a:p>
        </c:rich>
      </c:tx>
      <c:layout>
        <c:manualLayout>
          <c:xMode val="edge"/>
          <c:yMode val="edge"/>
          <c:x val="0.16812223413064711"/>
          <c:y val="2.1658199504419485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 PAR ETAT'!$B$4</c:f>
              <c:strCache>
                <c:ptCount val="1"/>
                <c:pt idx="0">
                  <c:v>10 000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'Zone CEMAC PAR ETAT'!$A$5:$A$10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ETAT'!$B$5:$B$10</c:f>
              <c:numCache>
                <c:formatCode>_-* #,##0\ _€_-;\-* #,##0\ _€_-;_-* "-"??\ _€_-;_-@_-</c:formatCode>
                <c:ptCount val="6"/>
                <c:pt idx="0">
                  <c:v>227271995</c:v>
                </c:pt>
                <c:pt idx="1">
                  <c:v>1199155</c:v>
                </c:pt>
                <c:pt idx="2">
                  <c:v>130398891</c:v>
                </c:pt>
                <c:pt idx="3">
                  <c:v>74534725</c:v>
                </c:pt>
                <c:pt idx="4">
                  <c:v>26372920</c:v>
                </c:pt>
                <c:pt idx="5">
                  <c:v>86073283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C1-4167-8D1F-48204046386D}"/>
            </c:ext>
          </c:extLst>
        </c:ser>
        <c:ser>
          <c:idx val="1"/>
          <c:order val="1"/>
          <c:tx>
            <c:strRef>
              <c:f>'Zone CEMAC PAR ETAT'!$C$4</c:f>
              <c:strCache>
                <c:ptCount val="1"/>
                <c:pt idx="0">
                  <c:v>5 000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'Zone CEMAC PAR ETAT'!$A$5:$A$10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ETAT'!$C$5:$C$10</c:f>
              <c:numCache>
                <c:formatCode>_-* #,##0\ _€_-;\-* #,##0\ _€_-;_-* "-"??\ _€_-;_-@_-</c:formatCode>
                <c:ptCount val="6"/>
                <c:pt idx="0">
                  <c:v>21585581</c:v>
                </c:pt>
                <c:pt idx="1">
                  <c:v>314027</c:v>
                </c:pt>
                <c:pt idx="2">
                  <c:v>14137198</c:v>
                </c:pt>
                <c:pt idx="3">
                  <c:v>9376594</c:v>
                </c:pt>
                <c:pt idx="4">
                  <c:v>4977306</c:v>
                </c:pt>
                <c:pt idx="5">
                  <c:v>1887423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C1-4167-8D1F-48204046386D}"/>
            </c:ext>
          </c:extLst>
        </c:ser>
        <c:ser>
          <c:idx val="2"/>
          <c:order val="2"/>
          <c:tx>
            <c:strRef>
              <c:f>'Zone CEMAC PAR ETAT'!$D$4</c:f>
              <c:strCache>
                <c:ptCount val="1"/>
                <c:pt idx="0">
                  <c:v>2 000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'Zone CEMAC PAR ETAT'!$A$5:$A$10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ETAT'!$D$5:$D$10</c:f>
              <c:numCache>
                <c:formatCode>_-* #,##0\ _€_-;\-* #,##0\ _€_-;_-* "-"??\ _€_-;_-@_-</c:formatCode>
                <c:ptCount val="6"/>
                <c:pt idx="0">
                  <c:v>7108685</c:v>
                </c:pt>
                <c:pt idx="1">
                  <c:v>443543</c:v>
                </c:pt>
                <c:pt idx="2">
                  <c:v>1804030</c:v>
                </c:pt>
                <c:pt idx="3">
                  <c:v>6446372</c:v>
                </c:pt>
                <c:pt idx="4">
                  <c:v>3025343</c:v>
                </c:pt>
                <c:pt idx="5">
                  <c:v>83265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C1-4167-8D1F-48204046386D}"/>
            </c:ext>
          </c:extLst>
        </c:ser>
        <c:ser>
          <c:idx val="3"/>
          <c:order val="3"/>
          <c:tx>
            <c:strRef>
              <c:f>'Zone CEMAC PAR ETAT'!$E$4</c:f>
              <c:strCache>
                <c:ptCount val="1"/>
                <c:pt idx="0">
                  <c:v>1 000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'Zone CEMAC PAR ETAT'!$A$5:$A$10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ETAT'!$E$5:$E$10</c:f>
              <c:numCache>
                <c:formatCode>_-* #,##0\ _€_-;\-* #,##0\ _€_-;_-* "-"??\ _€_-;_-@_-</c:formatCode>
                <c:ptCount val="6"/>
                <c:pt idx="0">
                  <c:v>16130532</c:v>
                </c:pt>
                <c:pt idx="1">
                  <c:v>1428251</c:v>
                </c:pt>
                <c:pt idx="2">
                  <c:v>8072695</c:v>
                </c:pt>
                <c:pt idx="3">
                  <c:v>5141907</c:v>
                </c:pt>
                <c:pt idx="4">
                  <c:v>2392368</c:v>
                </c:pt>
                <c:pt idx="5">
                  <c:v>363202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C1-4167-8D1F-48204046386D}"/>
            </c:ext>
          </c:extLst>
        </c:ser>
        <c:ser>
          <c:idx val="4"/>
          <c:order val="4"/>
          <c:tx>
            <c:strRef>
              <c:f>'Zone CEMAC PAR ETAT'!$F$4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'Zone CEMAC PAR ETAT'!$A$5:$A$10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ETAT'!$F$5:$F$10</c:f>
              <c:numCache>
                <c:formatCode>_-* #,##0\ _€_-;\-* #,##0\ _€_-;_-* "-"??\ _€_-;_-@_-</c:formatCode>
                <c:ptCount val="6"/>
                <c:pt idx="0">
                  <c:v>19825506</c:v>
                </c:pt>
                <c:pt idx="1">
                  <c:v>1815827</c:v>
                </c:pt>
                <c:pt idx="2">
                  <c:v>6567166</c:v>
                </c:pt>
                <c:pt idx="3">
                  <c:v>5442473</c:v>
                </c:pt>
                <c:pt idx="4">
                  <c:v>5232110</c:v>
                </c:pt>
                <c:pt idx="5">
                  <c:v>231421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C1-4167-8D1F-482040463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12743936"/>
        <c:axId val="112745472"/>
        <c:axId val="0"/>
      </c:bar3DChart>
      <c:catAx>
        <c:axId val="11274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745472"/>
        <c:crosses val="autoZero"/>
        <c:auto val="1"/>
        <c:lblAlgn val="ctr"/>
        <c:lblOffset val="100"/>
        <c:noMultiLvlLbl val="0"/>
      </c:catAx>
      <c:valAx>
        <c:axId val="11274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74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Prélèvements des banques &amp; comptables publics - Zone CEMAC par Etat et </a:t>
            </a:r>
            <a:r>
              <a:rPr lang="fr-FR" sz="1800" b="1" i="0" u="none" strike="noStrike" baseline="0"/>
              <a:t>par dénomination</a:t>
            </a:r>
            <a:endParaRPr lang="fr-FR"/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Exercice - 2022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 PAR ETAT'!$B$37</c:f>
              <c:strCache>
                <c:ptCount val="1"/>
                <c:pt idx="0">
                  <c:v>10 000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'Zone CEMAC PAR ETAT'!$A$38:$A$43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ETAT'!$B$38:$B$43</c:f>
              <c:numCache>
                <c:formatCode>_-* #,##0\ _€_-;\-* #,##0\ _€_-;_-* "-"??\ _€_-;_-@_-</c:formatCode>
                <c:ptCount val="6"/>
                <c:pt idx="0">
                  <c:v>-205119506</c:v>
                </c:pt>
                <c:pt idx="1">
                  <c:v>-29495677</c:v>
                </c:pt>
                <c:pt idx="2">
                  <c:v>-133060487</c:v>
                </c:pt>
                <c:pt idx="3">
                  <c:v>-87157493</c:v>
                </c:pt>
                <c:pt idx="4">
                  <c:v>-32108675</c:v>
                </c:pt>
                <c:pt idx="5">
                  <c:v>-97530558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9F-47B4-BF25-A715B1AF19C0}"/>
            </c:ext>
          </c:extLst>
        </c:ser>
        <c:ser>
          <c:idx val="1"/>
          <c:order val="1"/>
          <c:tx>
            <c:strRef>
              <c:f>'Zone CEMAC PAR ETAT'!$C$37</c:f>
              <c:strCache>
                <c:ptCount val="1"/>
                <c:pt idx="0">
                  <c:v>5 000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'Zone CEMAC PAR ETAT'!$A$38:$A$43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ETAT'!$C$38:$C$43</c:f>
              <c:numCache>
                <c:formatCode>_-* #,##0\ _€_-;\-* #,##0\ _€_-;_-* "-"??\ _€_-;_-@_-</c:formatCode>
                <c:ptCount val="6"/>
                <c:pt idx="0">
                  <c:v>-13145003</c:v>
                </c:pt>
                <c:pt idx="1">
                  <c:v>-5059885</c:v>
                </c:pt>
                <c:pt idx="2">
                  <c:v>-13391041</c:v>
                </c:pt>
                <c:pt idx="3">
                  <c:v>-8485587</c:v>
                </c:pt>
                <c:pt idx="4">
                  <c:v>-6537606</c:v>
                </c:pt>
                <c:pt idx="5">
                  <c:v>-6072380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9F-47B4-BF25-A715B1AF19C0}"/>
            </c:ext>
          </c:extLst>
        </c:ser>
        <c:ser>
          <c:idx val="2"/>
          <c:order val="2"/>
          <c:tx>
            <c:strRef>
              <c:f>'Zone CEMAC PAR ETAT'!$D$37</c:f>
              <c:strCache>
                <c:ptCount val="1"/>
                <c:pt idx="0">
                  <c:v>2 000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'Zone CEMAC PAR ETAT'!$A$38:$A$43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ETAT'!$D$38:$D$43</c:f>
              <c:numCache>
                <c:formatCode>_-* #,##0\ _€_-;\-* #,##0\ _€_-;_-* "-"??\ _€_-;_-@_-</c:formatCode>
                <c:ptCount val="6"/>
                <c:pt idx="0">
                  <c:v>-8436517</c:v>
                </c:pt>
                <c:pt idx="1">
                  <c:v>-3121941</c:v>
                </c:pt>
                <c:pt idx="2">
                  <c:v>-4431289</c:v>
                </c:pt>
                <c:pt idx="3">
                  <c:v>-8533932</c:v>
                </c:pt>
                <c:pt idx="4">
                  <c:v>-5120437</c:v>
                </c:pt>
                <c:pt idx="5">
                  <c:v>-5497983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9F-47B4-BF25-A715B1AF19C0}"/>
            </c:ext>
          </c:extLst>
        </c:ser>
        <c:ser>
          <c:idx val="3"/>
          <c:order val="3"/>
          <c:tx>
            <c:strRef>
              <c:f>'Zone CEMAC PAR ETAT'!$E$37</c:f>
              <c:strCache>
                <c:ptCount val="1"/>
                <c:pt idx="0">
                  <c:v>1 000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'Zone CEMAC PAR ETAT'!$A$38:$A$43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ETAT'!$E$38:$E$43</c:f>
              <c:numCache>
                <c:formatCode>_-* #,##0\ _€_-;\-* #,##0\ _€_-;_-* "-"??\ _€_-;_-@_-</c:formatCode>
                <c:ptCount val="6"/>
                <c:pt idx="0">
                  <c:v>-15010876</c:v>
                </c:pt>
                <c:pt idx="1">
                  <c:v>-6666775</c:v>
                </c:pt>
                <c:pt idx="2">
                  <c:v>-7278975</c:v>
                </c:pt>
                <c:pt idx="3">
                  <c:v>-6193222</c:v>
                </c:pt>
                <c:pt idx="4">
                  <c:v>-4275444</c:v>
                </c:pt>
                <c:pt idx="5">
                  <c:v>-9531346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9F-47B4-BF25-A715B1AF19C0}"/>
            </c:ext>
          </c:extLst>
        </c:ser>
        <c:ser>
          <c:idx val="4"/>
          <c:order val="4"/>
          <c:tx>
            <c:strRef>
              <c:f>'Zone CEMAC PAR ETAT'!$F$37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'Zone CEMAC PAR ETAT'!$A$38:$A$43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ETAT'!$F$38:$F$43</c:f>
              <c:numCache>
                <c:formatCode>_-* #,##0\ _€_-;\-* #,##0\ _€_-;_-* "-"??\ _€_-;_-@_-</c:formatCode>
                <c:ptCount val="6"/>
                <c:pt idx="0">
                  <c:v>-35122096</c:v>
                </c:pt>
                <c:pt idx="1">
                  <c:v>-8577536</c:v>
                </c:pt>
                <c:pt idx="2">
                  <c:v>-7819255</c:v>
                </c:pt>
                <c:pt idx="3">
                  <c:v>-7364346</c:v>
                </c:pt>
                <c:pt idx="4">
                  <c:v>-5745106</c:v>
                </c:pt>
                <c:pt idx="5">
                  <c:v>-17746290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9F-47B4-BF25-A715B1AF1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15541120"/>
        <c:axId val="115542656"/>
        <c:axId val="0"/>
      </c:bar3DChart>
      <c:catAx>
        <c:axId val="11554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542656"/>
        <c:crosses val="autoZero"/>
        <c:auto val="1"/>
        <c:lblAlgn val="ctr"/>
        <c:lblOffset val="100"/>
        <c:noMultiLvlLbl val="0"/>
      </c:catAx>
      <c:valAx>
        <c:axId val="11554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54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Versements des banques &amp; comptables publics - Zone CEMAC par Etat et par dénomination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Exercice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 PAR ETAT'!$B$70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ETAT'!$B$71:$B$76</c:f>
              <c:numCache>
                <c:formatCode>_-* #,##0\ _€_-;\-* #,##0\ _€_-;_-* "-"??\ _€_-;_-@_-</c:formatCode>
                <c:ptCount val="6"/>
                <c:pt idx="0">
                  <c:v>0</c:v>
                </c:pt>
                <c:pt idx="1">
                  <c:v>2162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1-477C-A01B-EB8C77F14879}"/>
            </c:ext>
          </c:extLst>
        </c:ser>
        <c:ser>
          <c:idx val="1"/>
          <c:order val="1"/>
          <c:tx>
            <c:strRef>
              <c:f>'Zone CEMAC PAR ETAT'!$C$70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ETAT'!$C$71:$C$76</c:f>
              <c:numCache>
                <c:formatCode>_-* #,##0\ _€_-;\-* #,##0\ _€_-;_-* "-"??\ _€_-;_-@_-</c:formatCode>
                <c:ptCount val="6"/>
                <c:pt idx="0">
                  <c:v>12</c:v>
                </c:pt>
                <c:pt idx="1">
                  <c:v>10</c:v>
                </c:pt>
                <c:pt idx="2">
                  <c:v>5</c:v>
                </c:pt>
                <c:pt idx="3">
                  <c:v>34</c:v>
                </c:pt>
                <c:pt idx="4">
                  <c:v>30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D1-477C-A01B-EB8C77F14879}"/>
            </c:ext>
          </c:extLst>
        </c:ser>
        <c:ser>
          <c:idx val="2"/>
          <c:order val="2"/>
          <c:tx>
            <c:strRef>
              <c:f>'Zone CEMAC PAR ETAT'!$D$70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ETAT'!$D$71:$D$76</c:f>
              <c:numCache>
                <c:formatCode>_-* #,##0\ _€_-;\-* #,##0\ _€_-;_-* "-"??\ _€_-;_-@_-</c:formatCode>
                <c:ptCount val="6"/>
                <c:pt idx="0">
                  <c:v>10</c:v>
                </c:pt>
                <c:pt idx="1">
                  <c:v>3</c:v>
                </c:pt>
                <c:pt idx="2">
                  <c:v>14</c:v>
                </c:pt>
                <c:pt idx="3">
                  <c:v>16</c:v>
                </c:pt>
                <c:pt idx="4">
                  <c:v>42</c:v>
                </c:pt>
                <c:pt idx="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D1-477C-A01B-EB8C77F14879}"/>
            </c:ext>
          </c:extLst>
        </c:ser>
        <c:ser>
          <c:idx val="3"/>
          <c:order val="3"/>
          <c:tx>
            <c:strRef>
              <c:f>'Zone CEMAC PAR ETAT'!$E$70</c:f>
              <c:strCache>
                <c:ptCount val="1"/>
                <c:pt idx="0">
                  <c:v>25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ETAT'!$E$71:$E$76</c:f>
              <c:numCache>
                <c:formatCode>_-* #,##0\ _€_-;\-* #,##0\ _€_-;_-* "-"??\ _€_-;_-@_-</c:formatCode>
                <c:ptCount val="6"/>
                <c:pt idx="0">
                  <c:v>1</c:v>
                </c:pt>
                <c:pt idx="1">
                  <c:v>0</c:v>
                </c:pt>
                <c:pt idx="2">
                  <c:v>47</c:v>
                </c:pt>
                <c:pt idx="3">
                  <c:v>3</c:v>
                </c:pt>
                <c:pt idx="4">
                  <c:v>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D1-477C-A01B-EB8C77F14879}"/>
            </c:ext>
          </c:extLst>
        </c:ser>
        <c:ser>
          <c:idx val="4"/>
          <c:order val="4"/>
          <c:tx>
            <c:strRef>
              <c:f>'Zone CEMAC PAR ETAT'!$F$70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ETAT'!$F$71:$F$76</c:f>
              <c:numCache>
                <c:formatCode>_-* #,##0\ _€_-;\-* #,##0\ _€_-;_-* "-"??\ _€_-;_-@_-</c:formatCode>
                <c:ptCount val="6"/>
                <c:pt idx="0">
                  <c:v>14</c:v>
                </c:pt>
                <c:pt idx="1">
                  <c:v>15</c:v>
                </c:pt>
                <c:pt idx="2">
                  <c:v>63</c:v>
                </c:pt>
                <c:pt idx="3">
                  <c:v>32</c:v>
                </c:pt>
                <c:pt idx="4">
                  <c:v>38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D1-477C-A01B-EB8C77F14879}"/>
            </c:ext>
          </c:extLst>
        </c:ser>
        <c:ser>
          <c:idx val="5"/>
          <c:order val="5"/>
          <c:tx>
            <c:strRef>
              <c:f>'Zone CEMAC PAR ETAT'!$G$70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ETAT'!$G$71:$G$76</c:f>
              <c:numCache>
                <c:formatCode>_-* #,##0\ _€_-;\-* #,##0\ _€_-;_-* "-"??\ _€_-;_-@_-</c:formatCode>
                <c:ptCount val="6"/>
                <c:pt idx="0">
                  <c:v>16</c:v>
                </c:pt>
                <c:pt idx="1">
                  <c:v>0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D1-477C-A01B-EB8C77F14879}"/>
            </c:ext>
          </c:extLst>
        </c:ser>
        <c:ser>
          <c:idx val="6"/>
          <c:order val="6"/>
          <c:tx>
            <c:strRef>
              <c:f>'Zone CEMAC PAR ETAT'!$H$70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ETAT'!$H$71:$H$76</c:f>
              <c:numCache>
                <c:formatCode>_-* #,##0\ _€_-;\-* #,##0\ _€_-;_-* "-"??\ _€_-;_-@_-</c:formatCode>
                <c:ptCount val="6"/>
                <c:pt idx="0">
                  <c:v>1</c:v>
                </c:pt>
                <c:pt idx="1">
                  <c:v>0</c:v>
                </c:pt>
                <c:pt idx="2">
                  <c:v>11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D1-477C-A01B-EB8C77F14879}"/>
            </c:ext>
          </c:extLst>
        </c:ser>
        <c:ser>
          <c:idx val="7"/>
          <c:order val="7"/>
          <c:tx>
            <c:strRef>
              <c:f>'Zone CEMAC PAR ETAT'!$I$70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ETAT'!$I$71:$I$76</c:f>
              <c:numCache>
                <c:formatCode>_-* #,##0\ _€_-;\-* #,##0\ _€_-;_-* "-"??\ _€_-;_-@_-</c:formatCode>
                <c:ptCount val="6"/>
                <c:pt idx="0">
                  <c:v>13</c:v>
                </c:pt>
                <c:pt idx="1">
                  <c:v>25</c:v>
                </c:pt>
                <c:pt idx="2">
                  <c:v>8</c:v>
                </c:pt>
                <c:pt idx="3">
                  <c:v>22</c:v>
                </c:pt>
                <c:pt idx="4">
                  <c:v>34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0D1-477C-A01B-EB8C77F14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15880704"/>
        <c:axId val="115882240"/>
        <c:axId val="0"/>
      </c:bar3DChart>
      <c:catAx>
        <c:axId val="11588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882240"/>
        <c:crosses val="autoZero"/>
        <c:auto val="1"/>
        <c:lblAlgn val="ctr"/>
        <c:lblOffset val="100"/>
        <c:noMultiLvlLbl val="0"/>
      </c:catAx>
      <c:valAx>
        <c:axId val="11588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880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Prélèvements des banques &amp; comptables publics - Zone CEMAC par Etat et par dénomination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Exercice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 PAR ETAT'!$B$102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ETAT'!$B$103:$B$108</c:f>
              <c:numCache>
                <c:formatCode>_-* #,##0\ _€_-;\-* #,##0\ _€_-;_-* "-"??\ _€_-;_-@_-</c:formatCode>
                <c:ptCount val="6"/>
                <c:pt idx="0">
                  <c:v>100</c:v>
                </c:pt>
                <c:pt idx="1">
                  <c:v>0</c:v>
                </c:pt>
                <c:pt idx="2">
                  <c:v>125</c:v>
                </c:pt>
                <c:pt idx="3">
                  <c:v>500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F-45C5-AF37-4A3875104EF6}"/>
            </c:ext>
          </c:extLst>
        </c:ser>
        <c:ser>
          <c:idx val="1"/>
          <c:order val="1"/>
          <c:tx>
            <c:strRef>
              <c:f>'Zone CEMAC PAR ETAT'!$C$102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ETAT'!$C$103:$C$108</c:f>
              <c:numCache>
                <c:formatCode>_-* #,##0\ _€_-;\-* #,##0\ _€_-;_-* "-"??\ _€_-;_-@_-</c:formatCode>
                <c:ptCount val="6"/>
                <c:pt idx="0">
                  <c:v>54484</c:v>
                </c:pt>
                <c:pt idx="1">
                  <c:v>17817</c:v>
                </c:pt>
                <c:pt idx="2">
                  <c:v>26371</c:v>
                </c:pt>
                <c:pt idx="3">
                  <c:v>23242</c:v>
                </c:pt>
                <c:pt idx="4">
                  <c:v>24012</c:v>
                </c:pt>
                <c:pt idx="5">
                  <c:v>108370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FF-45C5-AF37-4A3875104EF6}"/>
            </c:ext>
          </c:extLst>
        </c:ser>
        <c:ser>
          <c:idx val="2"/>
          <c:order val="2"/>
          <c:tx>
            <c:strRef>
              <c:f>'Zone CEMAC PAR ETAT'!$D$102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ETAT'!$D$103:$D$108</c:f>
              <c:numCache>
                <c:formatCode>_-* #,##0\ _€_-;\-* #,##0\ _€_-;_-* "-"??\ _€_-;_-@_-</c:formatCode>
                <c:ptCount val="6"/>
                <c:pt idx="0">
                  <c:v>62563</c:v>
                </c:pt>
                <c:pt idx="1">
                  <c:v>72967</c:v>
                </c:pt>
                <c:pt idx="2">
                  <c:v>73469</c:v>
                </c:pt>
                <c:pt idx="3">
                  <c:v>40410</c:v>
                </c:pt>
                <c:pt idx="4">
                  <c:v>313235</c:v>
                </c:pt>
                <c:pt idx="5">
                  <c:v>130013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FF-45C5-AF37-4A3875104EF6}"/>
            </c:ext>
          </c:extLst>
        </c:ser>
        <c:ser>
          <c:idx val="3"/>
          <c:order val="3"/>
          <c:tx>
            <c:strRef>
              <c:f>'Zone CEMAC PAR ETAT'!$E$102</c:f>
              <c:strCache>
                <c:ptCount val="1"/>
                <c:pt idx="0">
                  <c:v>25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ETAT'!$E$103:$E$108</c:f>
              <c:numCache>
                <c:formatCode>_-* #,##0\ _€_-;\-* #,##0\ _€_-;_-* "-"??\ _€_-;_-@_-</c:formatCode>
                <c:ptCount val="6"/>
                <c:pt idx="0">
                  <c:v>24603</c:v>
                </c:pt>
                <c:pt idx="1">
                  <c:v>3390</c:v>
                </c:pt>
                <c:pt idx="2">
                  <c:v>21225</c:v>
                </c:pt>
                <c:pt idx="3">
                  <c:v>7159</c:v>
                </c:pt>
                <c:pt idx="4">
                  <c:v>100147</c:v>
                </c:pt>
                <c:pt idx="5">
                  <c:v>17422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FF-45C5-AF37-4A3875104EF6}"/>
            </c:ext>
          </c:extLst>
        </c:ser>
        <c:ser>
          <c:idx val="4"/>
          <c:order val="4"/>
          <c:tx>
            <c:strRef>
              <c:f>'Zone CEMAC PAR ETAT'!$F$102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ETAT'!$F$103:$F$108</c:f>
              <c:numCache>
                <c:formatCode>_-* #,##0\ _€_-;\-* #,##0\ _€_-;_-* "-"??\ _€_-;_-@_-</c:formatCode>
                <c:ptCount val="6"/>
                <c:pt idx="0">
                  <c:v>1664</c:v>
                </c:pt>
                <c:pt idx="1">
                  <c:v>77430</c:v>
                </c:pt>
                <c:pt idx="2">
                  <c:v>165751</c:v>
                </c:pt>
                <c:pt idx="3">
                  <c:v>9711</c:v>
                </c:pt>
                <c:pt idx="4">
                  <c:v>244</c:v>
                </c:pt>
                <c:pt idx="5">
                  <c:v>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FF-45C5-AF37-4A3875104EF6}"/>
            </c:ext>
          </c:extLst>
        </c:ser>
        <c:ser>
          <c:idx val="5"/>
          <c:order val="5"/>
          <c:tx>
            <c:strRef>
              <c:f>'Zone CEMAC PAR ETAT'!$G$102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ETAT'!$G$103:$G$108</c:f>
              <c:numCache>
                <c:formatCode>_-* #,##0\ _€_-;\-* #,##0\ _€_-;_-* "-"??\ _€_-;_-@_-</c:formatCode>
                <c:ptCount val="6"/>
                <c:pt idx="0">
                  <c:v>658</c:v>
                </c:pt>
                <c:pt idx="1">
                  <c:v>40126</c:v>
                </c:pt>
                <c:pt idx="2">
                  <c:v>12202</c:v>
                </c:pt>
                <c:pt idx="3">
                  <c:v>7192</c:v>
                </c:pt>
                <c:pt idx="4">
                  <c:v>214</c:v>
                </c:pt>
                <c:pt idx="5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FF-45C5-AF37-4A3875104EF6}"/>
            </c:ext>
          </c:extLst>
        </c:ser>
        <c:ser>
          <c:idx val="6"/>
          <c:order val="6"/>
          <c:tx>
            <c:strRef>
              <c:f>'Zone CEMAC PAR ETAT'!$H$102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ETAT'!$H$103:$H$108</c:f>
              <c:numCache>
                <c:formatCode>_-* #,##0\ _€_-;\-* #,##0\ _€_-;_-* "-"??\ _€_-;_-@_-</c:formatCode>
                <c:ptCount val="6"/>
                <c:pt idx="0">
                  <c:v>20</c:v>
                </c:pt>
                <c:pt idx="1">
                  <c:v>33</c:v>
                </c:pt>
                <c:pt idx="2">
                  <c:v>2049</c:v>
                </c:pt>
                <c:pt idx="3">
                  <c:v>39</c:v>
                </c:pt>
                <c:pt idx="4">
                  <c:v>203</c:v>
                </c:pt>
                <c:pt idx="5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FF-45C5-AF37-4A3875104EF6}"/>
            </c:ext>
          </c:extLst>
        </c:ser>
        <c:ser>
          <c:idx val="7"/>
          <c:order val="7"/>
          <c:tx>
            <c:strRef>
              <c:f>'Zone CEMAC PAR ETAT'!$I$102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ETAT'!$I$103:$I$108</c:f>
              <c:numCache>
                <c:formatCode>_-* #,##0\ _€_-;\-* #,##0\ _€_-;_-* "-"??\ _€_-;_-@_-</c:formatCode>
                <c:ptCount val="6"/>
                <c:pt idx="0">
                  <c:v>1686</c:v>
                </c:pt>
                <c:pt idx="1">
                  <c:v>446</c:v>
                </c:pt>
                <c:pt idx="2">
                  <c:v>3346</c:v>
                </c:pt>
                <c:pt idx="3">
                  <c:v>385</c:v>
                </c:pt>
                <c:pt idx="4">
                  <c:v>246</c:v>
                </c:pt>
                <c:pt idx="5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FF-45C5-AF37-4A3875104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15920256"/>
        <c:axId val="115954816"/>
        <c:axId val="0"/>
      </c:bar3DChart>
      <c:catAx>
        <c:axId val="11592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954816"/>
        <c:crosses val="autoZero"/>
        <c:auto val="1"/>
        <c:lblAlgn val="ctr"/>
        <c:lblOffset val="100"/>
        <c:noMultiLvlLbl val="0"/>
      </c:catAx>
      <c:valAx>
        <c:axId val="11595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92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14287</xdr:rowOff>
    </xdr:from>
    <xdr:to>
      <xdr:col>9</xdr:col>
      <xdr:colOff>9524</xdr:colOff>
      <xdr:row>32</xdr:row>
      <xdr:rowOff>238125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4761</xdr:rowOff>
    </xdr:from>
    <xdr:to>
      <xdr:col>8</xdr:col>
      <xdr:colOff>1228725</xdr:colOff>
      <xdr:row>67</xdr:row>
      <xdr:rowOff>238124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86</xdr:row>
      <xdr:rowOff>4761</xdr:rowOff>
    </xdr:from>
    <xdr:to>
      <xdr:col>10</xdr:col>
      <xdr:colOff>0</xdr:colOff>
      <xdr:row>101</xdr:row>
      <xdr:rowOff>238124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120</xdr:row>
      <xdr:rowOff>61911</xdr:rowOff>
    </xdr:from>
    <xdr:to>
      <xdr:col>10</xdr:col>
      <xdr:colOff>66675</xdr:colOff>
      <xdr:row>136</xdr:row>
      <xdr:rowOff>123824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23811</xdr:rowOff>
    </xdr:from>
    <xdr:to>
      <xdr:col>7</xdr:col>
      <xdr:colOff>2047875</xdr:colOff>
      <xdr:row>31</xdr:row>
      <xdr:rowOff>9525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45</xdr:row>
      <xdr:rowOff>23811</xdr:rowOff>
    </xdr:from>
    <xdr:to>
      <xdr:col>8</xdr:col>
      <xdr:colOff>19050</xdr:colOff>
      <xdr:row>63</xdr:row>
      <xdr:rowOff>219074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78</xdr:row>
      <xdr:rowOff>14286</xdr:rowOff>
    </xdr:from>
    <xdr:to>
      <xdr:col>10</xdr:col>
      <xdr:colOff>133350</xdr:colOff>
      <xdr:row>96</xdr:row>
      <xdr:rowOff>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109</xdr:row>
      <xdr:rowOff>233361</xdr:rowOff>
    </xdr:from>
    <xdr:to>
      <xdr:col>9</xdr:col>
      <xdr:colOff>1343024</xdr:colOff>
      <xdr:row>126</xdr:row>
      <xdr:rowOff>152400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view="pageBreakPreview" zoomScaleSheetLayoutView="100" workbookViewId="0">
      <selection activeCell="D55" sqref="D55"/>
    </sheetView>
  </sheetViews>
  <sheetFormatPr baseColWidth="10" defaultColWidth="11.42578125" defaultRowHeight="20.100000000000001" customHeight="1" x14ac:dyDescent="0.2"/>
  <cols>
    <col min="1" max="1" width="14.5703125" style="2" customWidth="1"/>
    <col min="2" max="2" width="22.5703125" style="2" customWidth="1"/>
    <col min="3" max="5" width="20.5703125" style="2" bestFit="1" customWidth="1"/>
    <col min="6" max="6" width="22.140625" style="2" bestFit="1" customWidth="1"/>
    <col min="7" max="7" width="22" style="2" customWidth="1"/>
    <col min="8" max="8" width="29" style="2" customWidth="1"/>
    <col min="9" max="9" width="18.7109375" style="2" bestFit="1" customWidth="1"/>
    <col min="10" max="10" width="21.7109375" style="2" customWidth="1"/>
    <col min="11" max="11" width="2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39" t="s">
        <v>20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17</v>
      </c>
      <c r="B3" s="4"/>
      <c r="C3" s="4"/>
      <c r="D3" s="4"/>
      <c r="E3" s="5" t="s">
        <v>0</v>
      </c>
      <c r="F3" s="4"/>
      <c r="G3" s="3"/>
      <c r="H3" s="14" t="s">
        <v>34</v>
      </c>
      <c r="I3" s="3"/>
      <c r="J3" s="6"/>
    </row>
    <row r="4" spans="1:10" ht="24.95" customHeight="1" thickTop="1" thickBot="1" x14ac:dyDescent="0.25">
      <c r="A4" s="18" t="s">
        <v>1</v>
      </c>
      <c r="B4" s="19">
        <v>10000</v>
      </c>
      <c r="C4" s="19">
        <v>5000</v>
      </c>
      <c r="D4" s="19">
        <v>2000</v>
      </c>
      <c r="E4" s="19">
        <v>1000</v>
      </c>
      <c r="F4" s="20">
        <v>500</v>
      </c>
      <c r="G4" s="20" t="s">
        <v>2</v>
      </c>
      <c r="H4" s="21" t="s">
        <v>3</v>
      </c>
    </row>
    <row r="5" spans="1:10" ht="24.95" customHeight="1" x14ac:dyDescent="0.2">
      <c r="A5" s="11" t="s">
        <v>4</v>
      </c>
      <c r="B5" s="13">
        <v>18280138</v>
      </c>
      <c r="C5" s="13">
        <v>2007021</v>
      </c>
      <c r="D5" s="13">
        <v>643432</v>
      </c>
      <c r="E5" s="13">
        <v>1315968</v>
      </c>
      <c r="F5" s="13">
        <v>1490671</v>
      </c>
      <c r="G5" s="27">
        <f>SUM(B5:F5)</f>
        <v>23737230</v>
      </c>
      <c r="H5" s="26">
        <f>+B5*10000+C5*5000+D5*2000+E5*1000+F5*500</f>
        <v>196184652500</v>
      </c>
    </row>
    <row r="6" spans="1:10" ht="24.95" customHeight="1" x14ac:dyDescent="0.2">
      <c r="A6" s="11" t="s">
        <v>5</v>
      </c>
      <c r="B6" s="13">
        <v>16892748</v>
      </c>
      <c r="C6" s="13">
        <v>1919203</v>
      </c>
      <c r="D6" s="13">
        <v>687196</v>
      </c>
      <c r="E6" s="13">
        <v>1528401</v>
      </c>
      <c r="F6" s="13">
        <v>1676409</v>
      </c>
      <c r="G6" s="27">
        <f t="shared" ref="G6:G16" si="0">SUM(B6:F6)</f>
        <v>22703957</v>
      </c>
      <c r="H6" s="26">
        <f t="shared" ref="H6:H16" si="1">+B6*10000+C6*5000+D6*2000+E6*1000+F6*500</f>
        <v>182264492500</v>
      </c>
    </row>
    <row r="7" spans="1:10" ht="24.95" customHeight="1" x14ac:dyDescent="0.2">
      <c r="A7" s="11" t="s">
        <v>6</v>
      </c>
      <c r="B7" s="13">
        <v>18865519</v>
      </c>
      <c r="C7" s="13">
        <v>2233344</v>
      </c>
      <c r="D7" s="13">
        <v>718368</v>
      </c>
      <c r="E7" s="13">
        <v>1675417</v>
      </c>
      <c r="F7" s="13">
        <v>1982392</v>
      </c>
      <c r="G7" s="27">
        <f t="shared" si="0"/>
        <v>25475040</v>
      </c>
      <c r="H7" s="26">
        <f t="shared" si="1"/>
        <v>203925259000</v>
      </c>
    </row>
    <row r="8" spans="1:10" ht="24.95" customHeight="1" x14ac:dyDescent="0.2">
      <c r="A8" s="11" t="s">
        <v>7</v>
      </c>
      <c r="B8" s="13">
        <v>16129266</v>
      </c>
      <c r="C8" s="13">
        <v>2008053</v>
      </c>
      <c r="D8" s="13">
        <v>656257</v>
      </c>
      <c r="E8" s="13">
        <v>1493520</v>
      </c>
      <c r="F8" s="13">
        <v>1737262</v>
      </c>
      <c r="G8" s="27">
        <f t="shared" si="0"/>
        <v>22024358</v>
      </c>
      <c r="H8" s="26">
        <f t="shared" si="1"/>
        <v>175007590000</v>
      </c>
    </row>
    <row r="9" spans="1:10" ht="24.95" customHeight="1" x14ac:dyDescent="0.2">
      <c r="A9" s="11" t="s">
        <v>19</v>
      </c>
      <c r="B9" s="13">
        <v>18102764</v>
      </c>
      <c r="C9" s="13">
        <v>1918335</v>
      </c>
      <c r="D9" s="13">
        <v>619208</v>
      </c>
      <c r="E9" s="13">
        <v>1468433</v>
      </c>
      <c r="F9" s="13">
        <v>1670511</v>
      </c>
      <c r="G9" s="27">
        <f t="shared" si="0"/>
        <v>23779251</v>
      </c>
      <c r="H9" s="26">
        <f t="shared" si="1"/>
        <v>194161419500</v>
      </c>
    </row>
    <row r="10" spans="1:10" ht="24.95" customHeight="1" x14ac:dyDescent="0.2">
      <c r="A10" s="11" t="s">
        <v>9</v>
      </c>
      <c r="B10" s="13">
        <v>21550666</v>
      </c>
      <c r="C10" s="13">
        <v>2162386</v>
      </c>
      <c r="D10" s="13">
        <v>702341</v>
      </c>
      <c r="E10" s="13">
        <v>1650492</v>
      </c>
      <c r="F10" s="13">
        <v>2046652</v>
      </c>
      <c r="G10" s="27">
        <f t="shared" si="0"/>
        <v>28112537</v>
      </c>
      <c r="H10" s="26">
        <f t="shared" si="1"/>
        <v>230397090000</v>
      </c>
    </row>
    <row r="11" spans="1:10" ht="24.95" customHeight="1" x14ac:dyDescent="0.2">
      <c r="A11" s="11" t="s">
        <v>10</v>
      </c>
      <c r="B11" s="13">
        <v>14538705</v>
      </c>
      <c r="C11" s="13">
        <v>1572961</v>
      </c>
      <c r="D11" s="13">
        <v>455108</v>
      </c>
      <c r="E11" s="13">
        <v>1033203</v>
      </c>
      <c r="F11" s="13">
        <v>1155322</v>
      </c>
      <c r="G11" s="27">
        <f t="shared" si="0"/>
        <v>18755299</v>
      </c>
      <c r="H11" s="26">
        <f t="shared" si="1"/>
        <v>155772935000</v>
      </c>
    </row>
    <row r="12" spans="1:10" ht="24.95" customHeight="1" x14ac:dyDescent="0.2">
      <c r="A12" s="11" t="s">
        <v>11</v>
      </c>
      <c r="B12" s="13">
        <v>18976009</v>
      </c>
      <c r="C12" s="13">
        <v>1500283</v>
      </c>
      <c r="D12" s="13">
        <v>471157</v>
      </c>
      <c r="E12" s="13">
        <v>1086528</v>
      </c>
      <c r="F12" s="13">
        <v>1547377</v>
      </c>
      <c r="G12" s="27">
        <f t="shared" si="0"/>
        <v>23581354</v>
      </c>
      <c r="H12" s="26">
        <f t="shared" si="1"/>
        <v>200064035500</v>
      </c>
    </row>
    <row r="13" spans="1:10" ht="24.95" customHeight="1" x14ac:dyDescent="0.2">
      <c r="A13" s="11" t="s">
        <v>12</v>
      </c>
      <c r="B13" s="13">
        <v>21438116</v>
      </c>
      <c r="C13" s="13">
        <v>1760184</v>
      </c>
      <c r="D13" s="13">
        <v>537266</v>
      </c>
      <c r="E13" s="13">
        <v>1352198</v>
      </c>
      <c r="F13" s="13">
        <v>1733204</v>
      </c>
      <c r="G13" s="27">
        <f t="shared" si="0"/>
        <v>26820968</v>
      </c>
      <c r="H13" s="26">
        <f t="shared" si="1"/>
        <v>226475412000</v>
      </c>
    </row>
    <row r="14" spans="1:10" ht="24.95" customHeight="1" x14ac:dyDescent="0.2">
      <c r="A14" s="11" t="s">
        <v>13</v>
      </c>
      <c r="B14" s="13">
        <v>19618943</v>
      </c>
      <c r="C14" s="13">
        <v>1551452</v>
      </c>
      <c r="D14" s="13">
        <v>549145</v>
      </c>
      <c r="E14" s="13">
        <v>1227286</v>
      </c>
      <c r="F14" s="13">
        <v>1585244</v>
      </c>
      <c r="G14" s="27">
        <f t="shared" si="0"/>
        <v>24532070</v>
      </c>
      <c r="H14" s="26">
        <f t="shared" si="1"/>
        <v>207064888000</v>
      </c>
    </row>
    <row r="15" spans="1:10" ht="24.95" customHeight="1" x14ac:dyDescent="0.2">
      <c r="A15" s="11" t="s">
        <v>14</v>
      </c>
      <c r="B15" s="13">
        <v>20995108</v>
      </c>
      <c r="C15" s="13">
        <v>1445859</v>
      </c>
      <c r="D15" s="13">
        <v>482112</v>
      </c>
      <c r="E15" s="13">
        <v>1094546</v>
      </c>
      <c r="F15" s="13">
        <v>1486188</v>
      </c>
      <c r="G15" s="27">
        <f t="shared" si="0"/>
        <v>25503813</v>
      </c>
      <c r="H15" s="26">
        <f t="shared" si="1"/>
        <v>219982239000</v>
      </c>
    </row>
    <row r="16" spans="1:10" ht="24.95" customHeight="1" thickBot="1" x14ac:dyDescent="0.25">
      <c r="A16" s="11" t="s">
        <v>15</v>
      </c>
      <c r="B16" s="13">
        <v>21884013</v>
      </c>
      <c r="C16" s="13">
        <v>1506500</v>
      </c>
      <c r="D16" s="13">
        <v>587095</v>
      </c>
      <c r="E16" s="13">
        <v>1204540</v>
      </c>
      <c r="F16" s="13">
        <v>1714274</v>
      </c>
      <c r="G16" s="27">
        <f t="shared" si="0"/>
        <v>26896422</v>
      </c>
      <c r="H16" s="26">
        <f t="shared" si="1"/>
        <v>229608497000</v>
      </c>
    </row>
    <row r="17" spans="1:10" ht="24.95" customHeight="1" thickBot="1" x14ac:dyDescent="0.25">
      <c r="A17" s="12" t="s">
        <v>16</v>
      </c>
      <c r="B17" s="22">
        <f>SUM(B5:B16)</f>
        <v>227271995</v>
      </c>
      <c r="C17" s="22">
        <f t="shared" ref="C17:H17" si="2">SUM(C5:C16)</f>
        <v>21585581</v>
      </c>
      <c r="D17" s="22">
        <f t="shared" si="2"/>
        <v>7108685</v>
      </c>
      <c r="E17" s="22">
        <f t="shared" si="2"/>
        <v>16130532</v>
      </c>
      <c r="F17" s="22">
        <f t="shared" si="2"/>
        <v>19825506</v>
      </c>
      <c r="G17" s="22">
        <f t="shared" si="2"/>
        <v>291922299</v>
      </c>
      <c r="H17" s="22">
        <f t="shared" si="2"/>
        <v>2420908510000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40" t="s">
        <v>18</v>
      </c>
      <c r="E19" s="4"/>
      <c r="F19" s="4"/>
      <c r="G19" s="1"/>
      <c r="H19" s="1"/>
      <c r="I19" s="1"/>
      <c r="J19" s="1"/>
    </row>
    <row r="20" spans="1:10" ht="20.100000000000001" customHeight="1" thickBot="1" x14ac:dyDescent="0.25">
      <c r="A20" s="4" t="str">
        <f>A3</f>
        <v>CAMEROUN</v>
      </c>
      <c r="B20" s="4"/>
      <c r="C20" s="4"/>
      <c r="D20" s="4"/>
      <c r="E20" s="5" t="s">
        <v>0</v>
      </c>
      <c r="F20" s="4"/>
      <c r="G20" s="3"/>
      <c r="H20" s="14" t="str">
        <f>H3</f>
        <v>Exercice : 2022</v>
      </c>
      <c r="I20" s="3"/>
      <c r="J20" s="6"/>
    </row>
    <row r="21" spans="1:10" ht="24.95" customHeight="1" thickTop="1" thickBot="1" x14ac:dyDescent="0.25">
      <c r="A21" s="18" t="s">
        <v>1</v>
      </c>
      <c r="B21" s="19">
        <v>10000</v>
      </c>
      <c r="C21" s="19">
        <v>5000</v>
      </c>
      <c r="D21" s="19">
        <v>2000</v>
      </c>
      <c r="E21" s="19">
        <v>1000</v>
      </c>
      <c r="F21" s="20">
        <v>500</v>
      </c>
      <c r="G21" s="20" t="s">
        <v>2</v>
      </c>
      <c r="H21" s="21" t="s">
        <v>3</v>
      </c>
    </row>
    <row r="22" spans="1:10" ht="24.95" customHeight="1" x14ac:dyDescent="0.2">
      <c r="A22" s="11" t="s">
        <v>4</v>
      </c>
      <c r="B22" s="13">
        <v>-15675206</v>
      </c>
      <c r="C22" s="13">
        <v>-1357638</v>
      </c>
      <c r="D22" s="13">
        <v>-905499</v>
      </c>
      <c r="E22" s="13">
        <v>-540623</v>
      </c>
      <c r="F22" s="13">
        <v>-2248388</v>
      </c>
      <c r="G22" s="27">
        <f>SUM(B22:F22)</f>
        <v>-20727354</v>
      </c>
      <c r="H22" s="26">
        <f>+B22*10000+C22*5000+D22*2000+E22*1000+F22*500</f>
        <v>-167016065000</v>
      </c>
    </row>
    <row r="23" spans="1:10" ht="24.95" customHeight="1" x14ac:dyDescent="0.2">
      <c r="A23" s="11" t="s">
        <v>5</v>
      </c>
      <c r="B23" s="13">
        <v>-11180052</v>
      </c>
      <c r="C23" s="13">
        <v>-1245013</v>
      </c>
      <c r="D23" s="13">
        <v>-685282</v>
      </c>
      <c r="E23" s="13">
        <v>-294553</v>
      </c>
      <c r="F23" s="13">
        <v>-2617999</v>
      </c>
      <c r="G23" s="27">
        <f t="shared" ref="G23:G33" si="3">SUM(B23:F23)</f>
        <v>-16022899</v>
      </c>
      <c r="H23" s="26">
        <f t="shared" ref="H23:H33" si="4">+B23*10000+C23*5000+D23*2000+E23*1000+F23*500</f>
        <v>-120999701500</v>
      </c>
    </row>
    <row r="24" spans="1:10" ht="24.95" customHeight="1" x14ac:dyDescent="0.2">
      <c r="A24" s="11" t="s">
        <v>6</v>
      </c>
      <c r="B24" s="13">
        <v>-16676794</v>
      </c>
      <c r="C24" s="13">
        <v>-1564828</v>
      </c>
      <c r="D24" s="13">
        <v>-733098</v>
      </c>
      <c r="E24" s="13">
        <v>-404940</v>
      </c>
      <c r="F24" s="13">
        <v>-3384713</v>
      </c>
      <c r="G24" s="27">
        <f t="shared" si="3"/>
        <v>-22764373</v>
      </c>
      <c r="H24" s="26">
        <f t="shared" si="4"/>
        <v>-178155572500</v>
      </c>
    </row>
    <row r="25" spans="1:10" ht="24.95" customHeight="1" x14ac:dyDescent="0.2">
      <c r="A25" s="11" t="s">
        <v>7</v>
      </c>
      <c r="B25" s="13">
        <v>-14917218</v>
      </c>
      <c r="C25" s="13">
        <v>-834341</v>
      </c>
      <c r="D25" s="13">
        <v>-312916</v>
      </c>
      <c r="E25" s="13">
        <v>-201589</v>
      </c>
      <c r="F25" s="13">
        <v>-2449630</v>
      </c>
      <c r="G25" s="27">
        <f t="shared" si="3"/>
        <v>-18715694</v>
      </c>
      <c r="H25" s="26">
        <f t="shared" si="4"/>
        <v>-155396121000</v>
      </c>
    </row>
    <row r="26" spans="1:10" ht="24.95" customHeight="1" x14ac:dyDescent="0.2">
      <c r="A26" s="11" t="s">
        <v>19</v>
      </c>
      <c r="B26" s="13">
        <v>-14773033</v>
      </c>
      <c r="C26" s="13">
        <v>-930399</v>
      </c>
      <c r="D26" s="13">
        <v>-180655</v>
      </c>
      <c r="E26" s="13">
        <v>-208949</v>
      </c>
      <c r="F26" s="13">
        <v>-1931539</v>
      </c>
      <c r="G26" s="27">
        <f t="shared" si="3"/>
        <v>-18024575</v>
      </c>
      <c r="H26" s="26">
        <f t="shared" si="4"/>
        <v>-153918353500</v>
      </c>
    </row>
    <row r="27" spans="1:10" ht="24.95" customHeight="1" x14ac:dyDescent="0.2">
      <c r="A27" s="11" t="s">
        <v>9</v>
      </c>
      <c r="B27" s="13">
        <v>-17321981</v>
      </c>
      <c r="C27" s="13">
        <v>-952630</v>
      </c>
      <c r="D27" s="13">
        <v>-196095</v>
      </c>
      <c r="E27" s="13">
        <v>-96386</v>
      </c>
      <c r="F27" s="13">
        <v>-2182072</v>
      </c>
      <c r="G27" s="27">
        <f t="shared" si="3"/>
        <v>-20749164</v>
      </c>
      <c r="H27" s="26">
        <f t="shared" si="4"/>
        <v>-179562572000</v>
      </c>
    </row>
    <row r="28" spans="1:10" ht="24.95" customHeight="1" x14ac:dyDescent="0.2">
      <c r="A28" s="11" t="s">
        <v>10</v>
      </c>
      <c r="B28" s="13">
        <v>-18821931</v>
      </c>
      <c r="C28" s="13">
        <v>-754585</v>
      </c>
      <c r="D28" s="13">
        <v>-148822</v>
      </c>
      <c r="E28" s="13">
        <v>-134121</v>
      </c>
      <c r="F28" s="13">
        <v>-1496690</v>
      </c>
      <c r="G28" s="27">
        <f t="shared" si="3"/>
        <v>-21356149</v>
      </c>
      <c r="H28" s="26">
        <f t="shared" si="4"/>
        <v>-193172345000</v>
      </c>
    </row>
    <row r="29" spans="1:10" ht="24.95" customHeight="1" x14ac:dyDescent="0.2">
      <c r="A29" s="11" t="s">
        <v>11</v>
      </c>
      <c r="B29" s="13">
        <v>-16005371</v>
      </c>
      <c r="C29" s="13">
        <v>-983475</v>
      </c>
      <c r="D29" s="13">
        <v>-281297</v>
      </c>
      <c r="E29" s="13">
        <v>-402996</v>
      </c>
      <c r="F29" s="13">
        <v>-1613956</v>
      </c>
      <c r="G29" s="27">
        <f t="shared" si="3"/>
        <v>-19287095</v>
      </c>
      <c r="H29" s="26">
        <f t="shared" si="4"/>
        <v>-166743653000</v>
      </c>
    </row>
    <row r="30" spans="1:10" ht="24.95" customHeight="1" x14ac:dyDescent="0.2">
      <c r="A30" s="11" t="s">
        <v>12</v>
      </c>
      <c r="B30" s="13">
        <v>-16127482</v>
      </c>
      <c r="C30" s="13">
        <v>-498019</v>
      </c>
      <c r="D30" s="13">
        <v>-481834</v>
      </c>
      <c r="E30" s="13">
        <v>-1289533</v>
      </c>
      <c r="F30" s="13">
        <v>-2321677</v>
      </c>
      <c r="G30" s="27">
        <f t="shared" si="3"/>
        <v>-20718545</v>
      </c>
      <c r="H30" s="26">
        <f t="shared" si="4"/>
        <v>-167178954500</v>
      </c>
    </row>
    <row r="31" spans="1:10" ht="24.95" customHeight="1" x14ac:dyDescent="0.2">
      <c r="A31" s="11" t="s">
        <v>13</v>
      </c>
      <c r="B31" s="13">
        <v>-17920060</v>
      </c>
      <c r="C31" s="13">
        <v>-284910</v>
      </c>
      <c r="D31" s="13">
        <v>-502216</v>
      </c>
      <c r="E31" s="13">
        <v>-2193687</v>
      </c>
      <c r="F31" s="13">
        <v>-3077714</v>
      </c>
      <c r="G31" s="27">
        <f t="shared" si="3"/>
        <v>-23978587</v>
      </c>
      <c r="H31" s="26">
        <f t="shared" si="4"/>
        <v>-185362126000</v>
      </c>
    </row>
    <row r="32" spans="1:10" ht="24.95" customHeight="1" x14ac:dyDescent="0.2">
      <c r="A32" s="11" t="s">
        <v>14</v>
      </c>
      <c r="B32" s="13">
        <v>-21311049</v>
      </c>
      <c r="C32" s="13">
        <v>-517530</v>
      </c>
      <c r="D32" s="13">
        <v>-827295</v>
      </c>
      <c r="E32" s="13">
        <v>-3223619</v>
      </c>
      <c r="F32" s="13">
        <v>-3903314</v>
      </c>
      <c r="G32" s="27">
        <f t="shared" si="3"/>
        <v>-29782807</v>
      </c>
      <c r="H32" s="26">
        <f t="shared" si="4"/>
        <v>-222528006000</v>
      </c>
    </row>
    <row r="33" spans="1:11" ht="24.95" customHeight="1" thickBot="1" x14ac:dyDescent="0.25">
      <c r="A33" s="11" t="s">
        <v>15</v>
      </c>
      <c r="B33" s="13">
        <v>-24389329</v>
      </c>
      <c r="C33" s="13">
        <v>-3221635</v>
      </c>
      <c r="D33" s="13">
        <v>-3181508</v>
      </c>
      <c r="E33" s="13">
        <v>-6019880</v>
      </c>
      <c r="F33" s="13">
        <v>-7894404</v>
      </c>
      <c r="G33" s="27">
        <f t="shared" si="3"/>
        <v>-44706756</v>
      </c>
      <c r="H33" s="26">
        <f t="shared" si="4"/>
        <v>-276331563000</v>
      </c>
    </row>
    <row r="34" spans="1:11" ht="24.95" customHeight="1" thickBot="1" x14ac:dyDescent="0.25">
      <c r="A34" s="12" t="s">
        <v>16</v>
      </c>
      <c r="B34" s="22">
        <f t="shared" ref="B34:H34" si="5">SUM(B22:B33)</f>
        <v>-205119506</v>
      </c>
      <c r="C34" s="22">
        <f t="shared" si="5"/>
        <v>-13145003</v>
      </c>
      <c r="D34" s="22">
        <f t="shared" si="5"/>
        <v>-8436517</v>
      </c>
      <c r="E34" s="22">
        <f t="shared" si="5"/>
        <v>-15010876</v>
      </c>
      <c r="F34" s="22">
        <f t="shared" si="5"/>
        <v>-35122096</v>
      </c>
      <c r="G34" s="22">
        <f t="shared" si="5"/>
        <v>-276833998</v>
      </c>
      <c r="H34" s="22">
        <f t="shared" si="5"/>
        <v>-2166365033000</v>
      </c>
    </row>
    <row r="35" spans="1:11" ht="20.100000000000001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1" ht="20.100000000000001" customHeight="1" x14ac:dyDescent="0.2">
      <c r="A37" s="1"/>
      <c r="B37" s="1"/>
      <c r="C37" s="1"/>
      <c r="D37" s="39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tr">
        <f>A20</f>
        <v>CAMEROUN</v>
      </c>
      <c r="B38" s="4"/>
      <c r="C38" s="4"/>
      <c r="D38" s="4"/>
      <c r="E38" s="5" t="s">
        <v>27</v>
      </c>
      <c r="F38" s="4"/>
      <c r="G38" s="4"/>
      <c r="H38" s="4"/>
      <c r="I38" s="4"/>
      <c r="J38" s="3"/>
      <c r="K38" s="14" t="str">
        <f>H20</f>
        <v>Exercice : 2022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/>
      <c r="C40" s="13"/>
      <c r="D40" s="13"/>
      <c r="E40" s="13"/>
      <c r="F40" s="13"/>
      <c r="G40" s="13"/>
      <c r="H40" s="13"/>
      <c r="I40" s="13"/>
      <c r="J40" s="30">
        <f>SUM(B40:I40)</f>
        <v>0</v>
      </c>
      <c r="K40" s="31">
        <f>B40*500+C40*100+D40*50+E40*25+F40*10+G40*5+H40*2+I40*1</f>
        <v>0</v>
      </c>
    </row>
    <row r="41" spans="1:11" ht="20.100000000000001" customHeight="1" x14ac:dyDescent="0.2">
      <c r="A41" s="11" t="s">
        <v>5</v>
      </c>
      <c r="B41" s="13"/>
      <c r="C41" s="13"/>
      <c r="D41" s="13"/>
      <c r="E41" s="13"/>
      <c r="F41" s="13"/>
      <c r="G41" s="13"/>
      <c r="H41" s="13"/>
      <c r="I41" s="13"/>
      <c r="J41" s="30">
        <f t="shared" ref="J41:J51" si="6">SUM(B41:I41)</f>
        <v>0</v>
      </c>
      <c r="K41" s="31">
        <f t="shared" ref="K41:K51" si="7">B41*500+C41*100+D41*50+E41*25+F41*10+G41*5+H41*2+I41*1</f>
        <v>0</v>
      </c>
    </row>
    <row r="42" spans="1:11" ht="20.100000000000001" customHeight="1" x14ac:dyDescent="0.2">
      <c r="A42" s="11" t="s">
        <v>6</v>
      </c>
      <c r="B42" s="13"/>
      <c r="C42" s="13"/>
      <c r="D42" s="13"/>
      <c r="E42" s="13"/>
      <c r="F42" s="13"/>
      <c r="G42" s="13"/>
      <c r="H42" s="13"/>
      <c r="I42" s="13"/>
      <c r="J42" s="30">
        <f t="shared" si="6"/>
        <v>0</v>
      </c>
      <c r="K42" s="31">
        <f t="shared" si="7"/>
        <v>0</v>
      </c>
    </row>
    <row r="43" spans="1:11" ht="20.100000000000001" customHeight="1" x14ac:dyDescent="0.2">
      <c r="A43" s="11" t="s">
        <v>7</v>
      </c>
      <c r="B43" s="13"/>
      <c r="C43" s="13"/>
      <c r="D43" s="13"/>
      <c r="E43" s="13"/>
      <c r="F43" s="13"/>
      <c r="G43" s="13"/>
      <c r="H43" s="13"/>
      <c r="I43" s="13"/>
      <c r="J43" s="30">
        <f t="shared" si="6"/>
        <v>0</v>
      </c>
      <c r="K43" s="31">
        <f t="shared" si="7"/>
        <v>0</v>
      </c>
    </row>
    <row r="44" spans="1:11" ht="20.100000000000001" customHeight="1" x14ac:dyDescent="0.2">
      <c r="A44" s="11" t="s">
        <v>8</v>
      </c>
      <c r="B44" s="13"/>
      <c r="C44" s="13"/>
      <c r="D44" s="13"/>
      <c r="E44" s="13"/>
      <c r="F44" s="13"/>
      <c r="G44" s="13"/>
      <c r="H44" s="13"/>
      <c r="I44" s="13"/>
      <c r="J44" s="30">
        <f t="shared" si="6"/>
        <v>0</v>
      </c>
      <c r="K44" s="31">
        <f t="shared" si="7"/>
        <v>0</v>
      </c>
    </row>
    <row r="45" spans="1:11" ht="20.100000000000001" customHeight="1" x14ac:dyDescent="0.2">
      <c r="A45" s="11" t="s">
        <v>9</v>
      </c>
      <c r="B45" s="13"/>
      <c r="C45" s="13"/>
      <c r="D45" s="13"/>
      <c r="E45" s="13"/>
      <c r="F45" s="13"/>
      <c r="G45" s="13"/>
      <c r="H45" s="13"/>
      <c r="I45" s="13"/>
      <c r="J45" s="30">
        <f t="shared" si="6"/>
        <v>0</v>
      </c>
      <c r="K45" s="31">
        <f t="shared" si="7"/>
        <v>0</v>
      </c>
    </row>
    <row r="46" spans="1:11" ht="20.100000000000001" customHeight="1" x14ac:dyDescent="0.2">
      <c r="A46" s="11" t="s">
        <v>10</v>
      </c>
      <c r="B46" s="13"/>
      <c r="C46" s="13"/>
      <c r="D46" s="13"/>
      <c r="E46" s="13"/>
      <c r="F46" s="13"/>
      <c r="G46" s="13"/>
      <c r="H46" s="13"/>
      <c r="I46" s="13"/>
      <c r="J46" s="30">
        <f t="shared" si="6"/>
        <v>0</v>
      </c>
      <c r="K46" s="31">
        <f t="shared" si="7"/>
        <v>0</v>
      </c>
    </row>
    <row r="47" spans="1:11" ht="20.100000000000001" customHeight="1" x14ac:dyDescent="0.2">
      <c r="A47" s="11" t="s">
        <v>11</v>
      </c>
      <c r="B47" s="13"/>
      <c r="C47" s="13"/>
      <c r="D47" s="13"/>
      <c r="E47" s="13"/>
      <c r="F47" s="13"/>
      <c r="G47" s="13"/>
      <c r="H47" s="13"/>
      <c r="I47" s="13"/>
      <c r="J47" s="30">
        <f t="shared" si="6"/>
        <v>0</v>
      </c>
      <c r="K47" s="31">
        <f t="shared" si="7"/>
        <v>0</v>
      </c>
    </row>
    <row r="48" spans="1:11" ht="20.100000000000001" customHeight="1" x14ac:dyDescent="0.2">
      <c r="A48" s="11" t="s">
        <v>12</v>
      </c>
      <c r="B48" s="13"/>
      <c r="C48" s="13"/>
      <c r="D48" s="13"/>
      <c r="E48" s="13"/>
      <c r="F48" s="13"/>
      <c r="G48" s="13"/>
      <c r="H48" s="13"/>
      <c r="I48" s="13"/>
      <c r="J48" s="30">
        <f t="shared" si="6"/>
        <v>0</v>
      </c>
      <c r="K48" s="31">
        <f t="shared" si="7"/>
        <v>0</v>
      </c>
    </row>
    <row r="49" spans="1:11" ht="20.100000000000001" customHeight="1" x14ac:dyDescent="0.2">
      <c r="A49" s="11" t="s">
        <v>13</v>
      </c>
      <c r="B49" s="13"/>
      <c r="C49" s="13"/>
      <c r="D49" s="13"/>
      <c r="E49" s="13"/>
      <c r="F49" s="13"/>
      <c r="G49" s="13"/>
      <c r="H49" s="13"/>
      <c r="I49" s="13"/>
      <c r="J49" s="30">
        <f t="shared" si="6"/>
        <v>0</v>
      </c>
      <c r="K49" s="31">
        <f t="shared" si="7"/>
        <v>0</v>
      </c>
    </row>
    <row r="50" spans="1:11" ht="20.100000000000001" customHeight="1" x14ac:dyDescent="0.2">
      <c r="A50" s="11" t="s">
        <v>14</v>
      </c>
      <c r="B50" s="13"/>
      <c r="C50" s="13"/>
      <c r="D50" s="13"/>
      <c r="E50" s="13"/>
      <c r="F50" s="13"/>
      <c r="G50" s="13"/>
      <c r="H50" s="13"/>
      <c r="I50" s="13"/>
      <c r="J50" s="30">
        <f t="shared" si="6"/>
        <v>0</v>
      </c>
      <c r="K50" s="31">
        <f t="shared" si="7"/>
        <v>0</v>
      </c>
    </row>
    <row r="51" spans="1:11" ht="20.100000000000001" customHeight="1" thickBot="1" x14ac:dyDescent="0.25">
      <c r="A51" s="11" t="s">
        <v>15</v>
      </c>
      <c r="B51" s="13"/>
      <c r="C51" s="13">
        <v>12</v>
      </c>
      <c r="D51" s="13">
        <v>10</v>
      </c>
      <c r="E51" s="13">
        <v>1</v>
      </c>
      <c r="F51" s="13">
        <v>14</v>
      </c>
      <c r="G51" s="13">
        <v>16</v>
      </c>
      <c r="H51" s="13">
        <v>1</v>
      </c>
      <c r="I51" s="13">
        <v>13</v>
      </c>
      <c r="J51" s="30">
        <f t="shared" si="6"/>
        <v>67</v>
      </c>
      <c r="K51" s="31">
        <f t="shared" si="7"/>
        <v>1960</v>
      </c>
    </row>
    <row r="52" spans="1:11" ht="20.100000000000001" customHeight="1" thickBot="1" x14ac:dyDescent="0.25">
      <c r="A52" s="12" t="s">
        <v>16</v>
      </c>
      <c r="B52" s="22">
        <f t="shared" ref="B52:K52" si="8">SUM(B40:B51)</f>
        <v>0</v>
      </c>
      <c r="C52" s="22">
        <f t="shared" si="8"/>
        <v>12</v>
      </c>
      <c r="D52" s="22">
        <f t="shared" si="8"/>
        <v>10</v>
      </c>
      <c r="E52" s="22">
        <f t="shared" si="8"/>
        <v>1</v>
      </c>
      <c r="F52" s="22">
        <f t="shared" si="8"/>
        <v>14</v>
      </c>
      <c r="G52" s="22">
        <f t="shared" si="8"/>
        <v>16</v>
      </c>
      <c r="H52" s="22">
        <f>SUM(H40:H51)</f>
        <v>1</v>
      </c>
      <c r="I52" s="22">
        <f>SUM(I40:I51)</f>
        <v>13</v>
      </c>
      <c r="J52" s="22">
        <f t="shared" si="8"/>
        <v>67</v>
      </c>
      <c r="K52" s="25">
        <f t="shared" si="8"/>
        <v>1960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40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tr">
        <f>A38</f>
        <v>CAMEROUN</v>
      </c>
      <c r="B56" s="4"/>
      <c r="C56" s="4"/>
      <c r="D56" s="4"/>
      <c r="E56" s="5" t="s">
        <v>27</v>
      </c>
      <c r="F56" s="4"/>
      <c r="G56" s="4"/>
      <c r="H56" s="4"/>
      <c r="I56" s="4"/>
      <c r="J56" s="3"/>
      <c r="K56" s="6" t="str">
        <f>K38</f>
        <v>Exercice : 2022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/>
      <c r="C58" s="13"/>
      <c r="D58" s="13"/>
      <c r="E58" s="13"/>
      <c r="F58" s="13"/>
      <c r="G58" s="13"/>
      <c r="H58" s="13"/>
      <c r="I58" s="13"/>
      <c r="J58" s="30">
        <f>SUM(B58:I58)</f>
        <v>0</v>
      </c>
      <c r="K58" s="31">
        <f>B58*500+C58*100+D58*50+E58*25+F58*10+G58*5+H58*2+I58*1</f>
        <v>0</v>
      </c>
    </row>
    <row r="59" spans="1:11" ht="20.100000000000001" customHeight="1" x14ac:dyDescent="0.2">
      <c r="A59" s="11" t="s">
        <v>5</v>
      </c>
      <c r="B59" s="13"/>
      <c r="C59" s="13"/>
      <c r="D59" s="13"/>
      <c r="E59" s="13"/>
      <c r="F59" s="13"/>
      <c r="G59" s="13"/>
      <c r="H59" s="13"/>
      <c r="I59" s="13"/>
      <c r="J59" s="30">
        <f t="shared" ref="J59:J69" si="9">SUM(B59:I59)</f>
        <v>0</v>
      </c>
      <c r="K59" s="31">
        <f t="shared" ref="K59:K69" si="10">B59*500+C59*100+D59*50+E59*25+F59*10+G59*5+H59*2+I59*1</f>
        <v>0</v>
      </c>
    </row>
    <row r="60" spans="1:11" ht="20.100000000000001" customHeight="1" x14ac:dyDescent="0.2">
      <c r="A60" s="11" t="s">
        <v>6</v>
      </c>
      <c r="B60" s="13"/>
      <c r="C60" s="13"/>
      <c r="D60" s="13"/>
      <c r="E60" s="13"/>
      <c r="F60" s="13"/>
      <c r="G60" s="13"/>
      <c r="H60" s="13"/>
      <c r="I60" s="13"/>
      <c r="J60" s="30">
        <f t="shared" si="9"/>
        <v>0</v>
      </c>
      <c r="K60" s="31">
        <f t="shared" si="10"/>
        <v>0</v>
      </c>
    </row>
    <row r="61" spans="1:11" ht="20.100000000000001" customHeight="1" x14ac:dyDescent="0.2">
      <c r="A61" s="11" t="s">
        <v>7</v>
      </c>
      <c r="B61" s="13"/>
      <c r="C61" s="13"/>
      <c r="D61" s="13"/>
      <c r="E61" s="13"/>
      <c r="F61" s="13"/>
      <c r="G61" s="13"/>
      <c r="H61" s="13"/>
      <c r="I61" s="13"/>
      <c r="J61" s="30">
        <f t="shared" si="9"/>
        <v>0</v>
      </c>
      <c r="K61" s="31">
        <f t="shared" si="10"/>
        <v>0</v>
      </c>
    </row>
    <row r="62" spans="1:11" ht="20.100000000000001" customHeight="1" x14ac:dyDescent="0.2">
      <c r="A62" s="11" t="s">
        <v>8</v>
      </c>
      <c r="B62" s="13"/>
      <c r="C62" s="13"/>
      <c r="D62" s="13"/>
      <c r="E62" s="13"/>
      <c r="F62" s="13"/>
      <c r="G62" s="13"/>
      <c r="H62" s="13"/>
      <c r="I62" s="13"/>
      <c r="J62" s="30">
        <f t="shared" si="9"/>
        <v>0</v>
      </c>
      <c r="K62" s="31">
        <f t="shared" si="10"/>
        <v>0</v>
      </c>
    </row>
    <row r="63" spans="1:11" ht="20.100000000000001" customHeight="1" x14ac:dyDescent="0.2">
      <c r="A63" s="11" t="s">
        <v>9</v>
      </c>
      <c r="B63" s="13"/>
      <c r="C63" s="13"/>
      <c r="D63" s="13"/>
      <c r="E63" s="13"/>
      <c r="F63" s="13"/>
      <c r="G63" s="13"/>
      <c r="H63" s="13"/>
      <c r="I63" s="13"/>
      <c r="J63" s="30">
        <f t="shared" si="9"/>
        <v>0</v>
      </c>
      <c r="K63" s="31">
        <f t="shared" si="10"/>
        <v>0</v>
      </c>
    </row>
    <row r="64" spans="1:11" ht="20.100000000000001" customHeight="1" x14ac:dyDescent="0.2">
      <c r="A64" s="11" t="s">
        <v>10</v>
      </c>
      <c r="B64" s="13"/>
      <c r="C64" s="13"/>
      <c r="D64" s="13"/>
      <c r="E64" s="13"/>
      <c r="F64" s="13"/>
      <c r="G64" s="13"/>
      <c r="H64" s="13"/>
      <c r="I64" s="13"/>
      <c r="J64" s="30">
        <f t="shared" si="9"/>
        <v>0</v>
      </c>
      <c r="K64" s="31">
        <f t="shared" si="10"/>
        <v>0</v>
      </c>
    </row>
    <row r="65" spans="1:11" ht="20.100000000000001" customHeight="1" x14ac:dyDescent="0.2">
      <c r="A65" s="11" t="s">
        <v>11</v>
      </c>
      <c r="B65" s="13"/>
      <c r="C65" s="13"/>
      <c r="D65" s="13"/>
      <c r="E65" s="13"/>
      <c r="F65" s="13"/>
      <c r="G65" s="13"/>
      <c r="H65" s="13"/>
      <c r="I65" s="13"/>
      <c r="J65" s="30">
        <f t="shared" si="9"/>
        <v>0</v>
      </c>
      <c r="K65" s="31">
        <f t="shared" si="10"/>
        <v>0</v>
      </c>
    </row>
    <row r="66" spans="1:11" ht="20.100000000000001" customHeight="1" x14ac:dyDescent="0.2">
      <c r="A66" s="11" t="s">
        <v>12</v>
      </c>
      <c r="B66" s="13"/>
      <c r="C66" s="13"/>
      <c r="D66" s="13"/>
      <c r="E66" s="13"/>
      <c r="F66" s="13"/>
      <c r="G66" s="13"/>
      <c r="H66" s="13"/>
      <c r="I66" s="13"/>
      <c r="J66" s="30">
        <f t="shared" si="9"/>
        <v>0</v>
      </c>
      <c r="K66" s="31">
        <f t="shared" si="10"/>
        <v>0</v>
      </c>
    </row>
    <row r="67" spans="1:11" ht="20.100000000000001" customHeight="1" x14ac:dyDescent="0.2">
      <c r="A67" s="11" t="s">
        <v>13</v>
      </c>
      <c r="B67" s="13"/>
      <c r="C67" s="13"/>
      <c r="D67" s="13"/>
      <c r="E67" s="13"/>
      <c r="F67" s="13"/>
      <c r="G67" s="13"/>
      <c r="H67" s="13"/>
      <c r="I67" s="13"/>
      <c r="J67" s="30">
        <f t="shared" si="9"/>
        <v>0</v>
      </c>
      <c r="K67" s="31">
        <f t="shared" si="10"/>
        <v>0</v>
      </c>
    </row>
    <row r="68" spans="1:11" ht="20.100000000000001" customHeight="1" x14ac:dyDescent="0.2">
      <c r="A68" s="11" t="s">
        <v>14</v>
      </c>
      <c r="B68" s="13"/>
      <c r="C68" s="13"/>
      <c r="D68" s="13"/>
      <c r="E68" s="13"/>
      <c r="F68" s="13"/>
      <c r="G68" s="13"/>
      <c r="H68" s="13"/>
      <c r="I68" s="13"/>
      <c r="J68" s="30">
        <f t="shared" si="9"/>
        <v>0</v>
      </c>
      <c r="K68" s="31">
        <f t="shared" si="10"/>
        <v>0</v>
      </c>
    </row>
    <row r="69" spans="1:11" ht="20.100000000000001" customHeight="1" thickBot="1" x14ac:dyDescent="0.25">
      <c r="A69" s="11" t="s">
        <v>15</v>
      </c>
      <c r="B69" s="13">
        <v>100</v>
      </c>
      <c r="C69" s="13">
        <v>54484</v>
      </c>
      <c r="D69" s="13">
        <v>62563</v>
      </c>
      <c r="E69" s="13">
        <v>24603</v>
      </c>
      <c r="F69" s="13">
        <v>1664</v>
      </c>
      <c r="G69" s="13">
        <v>658</v>
      </c>
      <c r="H69" s="13">
        <v>20</v>
      </c>
      <c r="I69" s="13">
        <v>1686</v>
      </c>
      <c r="J69" s="30">
        <f t="shared" si="9"/>
        <v>145778</v>
      </c>
      <c r="K69" s="31">
        <f t="shared" si="10"/>
        <v>9263281</v>
      </c>
    </row>
    <row r="70" spans="1:11" ht="20.100000000000001" customHeight="1" thickBot="1" x14ac:dyDescent="0.25">
      <c r="A70" s="12" t="s">
        <v>16</v>
      </c>
      <c r="B70" s="22">
        <f t="shared" ref="B70:K70" si="11">SUM(B58:B69)</f>
        <v>100</v>
      </c>
      <c r="C70" s="22">
        <f t="shared" si="11"/>
        <v>54484</v>
      </c>
      <c r="D70" s="22">
        <f t="shared" si="11"/>
        <v>62563</v>
      </c>
      <c r="E70" s="22">
        <f t="shared" si="11"/>
        <v>24603</v>
      </c>
      <c r="F70" s="22">
        <f t="shared" si="11"/>
        <v>1664</v>
      </c>
      <c r="G70" s="22">
        <f t="shared" si="11"/>
        <v>658</v>
      </c>
      <c r="H70" s="22">
        <f>SUM(H58:H69)</f>
        <v>20</v>
      </c>
      <c r="I70" s="22">
        <f>SUM(I58:I69)</f>
        <v>1686</v>
      </c>
      <c r="J70" s="22">
        <f t="shared" si="11"/>
        <v>145778</v>
      </c>
      <c r="K70" s="25">
        <f t="shared" si="11"/>
        <v>9263281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62" orientation="landscape" r:id="rId1"/>
  <headerFooter alignWithMargins="0"/>
  <rowBreaks count="1" manualBreakCount="1">
    <brk id="34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1"/>
  <sheetViews>
    <sheetView view="pageBreakPreview" zoomScaleSheetLayoutView="100" workbookViewId="0">
      <selection activeCell="D1" sqref="D1"/>
    </sheetView>
  </sheetViews>
  <sheetFormatPr baseColWidth="10" defaultColWidth="11.42578125" defaultRowHeight="20.100000000000001" customHeight="1" x14ac:dyDescent="0.2"/>
  <cols>
    <col min="1" max="1" width="14.5703125" style="2" customWidth="1"/>
    <col min="2" max="2" width="22.5703125" style="2" customWidth="1"/>
    <col min="3" max="5" width="20.5703125" style="2" bestFit="1" customWidth="1"/>
    <col min="6" max="6" width="22.140625" style="2" bestFit="1" customWidth="1"/>
    <col min="7" max="7" width="22" style="2" customWidth="1"/>
    <col min="8" max="8" width="29" style="2" customWidth="1"/>
    <col min="9" max="9" width="18.7109375" style="2" bestFit="1" customWidth="1"/>
    <col min="10" max="10" width="21.7109375" style="2" customWidth="1"/>
    <col min="11" max="11" width="2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39" t="s">
        <v>20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33</v>
      </c>
      <c r="B3" s="4"/>
      <c r="C3" s="4"/>
      <c r="D3" s="4"/>
      <c r="E3" s="5" t="s">
        <v>0</v>
      </c>
      <c r="F3" s="4"/>
      <c r="G3" s="38"/>
      <c r="H3" s="14" t="s">
        <v>34</v>
      </c>
      <c r="I3" s="38"/>
      <c r="J3" s="6"/>
    </row>
    <row r="4" spans="1:10" ht="24.95" customHeight="1" thickTop="1" thickBot="1" x14ac:dyDescent="0.25">
      <c r="A4" s="18" t="s">
        <v>1</v>
      </c>
      <c r="B4" s="19">
        <v>10000</v>
      </c>
      <c r="C4" s="19">
        <v>5000</v>
      </c>
      <c r="D4" s="19">
        <v>2000</v>
      </c>
      <c r="E4" s="19">
        <v>1000</v>
      </c>
      <c r="F4" s="20">
        <v>500</v>
      </c>
      <c r="G4" s="20" t="s">
        <v>2</v>
      </c>
      <c r="H4" s="21" t="s">
        <v>3</v>
      </c>
    </row>
    <row r="5" spans="1:10" ht="24.95" customHeight="1" x14ac:dyDescent="0.2">
      <c r="A5" s="11" t="s">
        <v>4</v>
      </c>
      <c r="B5" s="13">
        <v>250894</v>
      </c>
      <c r="C5" s="13">
        <v>49765</v>
      </c>
      <c r="D5" s="13">
        <v>35181</v>
      </c>
      <c r="E5" s="13">
        <v>131165</v>
      </c>
      <c r="F5" s="13">
        <v>117032</v>
      </c>
      <c r="G5" s="27">
        <f>SUM(B5:F5)</f>
        <v>584037</v>
      </c>
      <c r="H5" s="26">
        <f>+B5*10000+C5*5000+D5*2000+E5*1000+F5*500</f>
        <v>3017808000</v>
      </c>
    </row>
    <row r="6" spans="1:10" ht="24.95" customHeight="1" x14ac:dyDescent="0.2">
      <c r="A6" s="11" t="s">
        <v>5</v>
      </c>
      <c r="B6" s="13">
        <v>90096</v>
      </c>
      <c r="C6" s="13">
        <v>61718</v>
      </c>
      <c r="D6" s="13">
        <v>49036</v>
      </c>
      <c r="E6" s="13">
        <v>129169</v>
      </c>
      <c r="F6" s="13">
        <v>142023</v>
      </c>
      <c r="G6" s="27">
        <f t="shared" ref="G6:G16" si="0">SUM(B6:F6)</f>
        <v>472042</v>
      </c>
      <c r="H6" s="26">
        <f t="shared" ref="H6:H16" si="1">+B6*10000+C6*5000+D6*2000+E6*1000+F6*500</f>
        <v>1507802500</v>
      </c>
    </row>
    <row r="7" spans="1:10" ht="24.95" customHeight="1" x14ac:dyDescent="0.2">
      <c r="A7" s="11" t="s">
        <v>6</v>
      </c>
      <c r="B7" s="13">
        <v>107114</v>
      </c>
      <c r="C7" s="13">
        <v>70178</v>
      </c>
      <c r="D7" s="13">
        <v>69095</v>
      </c>
      <c r="E7" s="13">
        <v>205240</v>
      </c>
      <c r="F7" s="13">
        <v>308010</v>
      </c>
      <c r="G7" s="27">
        <f t="shared" si="0"/>
        <v>759637</v>
      </c>
      <c r="H7" s="26">
        <f t="shared" si="1"/>
        <v>1919465000</v>
      </c>
    </row>
    <row r="8" spans="1:10" ht="24.95" customHeight="1" x14ac:dyDescent="0.2">
      <c r="A8" s="11" t="s">
        <v>7</v>
      </c>
      <c r="B8" s="13">
        <v>56966</v>
      </c>
      <c r="C8" s="13">
        <v>21873</v>
      </c>
      <c r="D8" s="13">
        <v>44046</v>
      </c>
      <c r="E8" s="13">
        <v>128346</v>
      </c>
      <c r="F8" s="13">
        <v>222155</v>
      </c>
      <c r="G8" s="27">
        <f t="shared" si="0"/>
        <v>473386</v>
      </c>
      <c r="H8" s="26">
        <f t="shared" si="1"/>
        <v>1006540500</v>
      </c>
    </row>
    <row r="9" spans="1:10" ht="24.95" customHeight="1" x14ac:dyDescent="0.2">
      <c r="A9" s="11" t="s">
        <v>19</v>
      </c>
      <c r="B9" s="13">
        <v>115907</v>
      </c>
      <c r="C9" s="13">
        <v>52663</v>
      </c>
      <c r="D9" s="13">
        <v>47348</v>
      </c>
      <c r="E9" s="13">
        <v>145212</v>
      </c>
      <c r="F9" s="13">
        <v>247020</v>
      </c>
      <c r="G9" s="27">
        <f t="shared" si="0"/>
        <v>608150</v>
      </c>
      <c r="H9" s="26">
        <f t="shared" si="1"/>
        <v>1785803000</v>
      </c>
    </row>
    <row r="10" spans="1:10" ht="24.95" customHeight="1" x14ac:dyDescent="0.2">
      <c r="A10" s="11" t="s">
        <v>9</v>
      </c>
      <c r="B10" s="13">
        <v>128248</v>
      </c>
      <c r="C10" s="13">
        <v>27840</v>
      </c>
      <c r="D10" s="13">
        <v>41219</v>
      </c>
      <c r="E10" s="13">
        <v>203233</v>
      </c>
      <c r="F10" s="13">
        <v>172719</v>
      </c>
      <c r="G10" s="27">
        <f t="shared" si="0"/>
        <v>573259</v>
      </c>
      <c r="H10" s="26">
        <f t="shared" si="1"/>
        <v>1793710500</v>
      </c>
    </row>
    <row r="11" spans="1:10" ht="24.95" customHeight="1" x14ac:dyDescent="0.2">
      <c r="A11" s="11" t="s">
        <v>10</v>
      </c>
      <c r="B11" s="13">
        <v>24316</v>
      </c>
      <c r="C11" s="13">
        <v>8735</v>
      </c>
      <c r="D11" s="13">
        <v>53055</v>
      </c>
      <c r="E11" s="13">
        <v>179116</v>
      </c>
      <c r="F11" s="13">
        <v>185021</v>
      </c>
      <c r="G11" s="27">
        <f t="shared" si="0"/>
        <v>450243</v>
      </c>
      <c r="H11" s="26">
        <f t="shared" si="1"/>
        <v>664571500</v>
      </c>
    </row>
    <row r="12" spans="1:10" ht="24.95" customHeight="1" x14ac:dyDescent="0.2">
      <c r="A12" s="11" t="s">
        <v>11</v>
      </c>
      <c r="B12" s="13">
        <v>25372</v>
      </c>
      <c r="C12" s="13">
        <v>7953</v>
      </c>
      <c r="D12" s="13">
        <v>27042</v>
      </c>
      <c r="E12" s="13">
        <v>77033</v>
      </c>
      <c r="F12" s="13">
        <v>106007</v>
      </c>
      <c r="G12" s="27">
        <f t="shared" si="0"/>
        <v>243407</v>
      </c>
      <c r="H12" s="26">
        <f t="shared" si="1"/>
        <v>477605500</v>
      </c>
    </row>
    <row r="13" spans="1:10" ht="24.95" customHeight="1" x14ac:dyDescent="0.2">
      <c r="A13" s="11" t="s">
        <v>12</v>
      </c>
      <c r="B13" s="13">
        <v>57467</v>
      </c>
      <c r="C13" s="13">
        <v>2537</v>
      </c>
      <c r="D13" s="13">
        <v>23141</v>
      </c>
      <c r="E13" s="13">
        <v>71379</v>
      </c>
      <c r="F13" s="13">
        <v>103219</v>
      </c>
      <c r="G13" s="27">
        <f t="shared" si="0"/>
        <v>257743</v>
      </c>
      <c r="H13" s="26">
        <f t="shared" si="1"/>
        <v>756625500</v>
      </c>
    </row>
    <row r="14" spans="1:10" ht="24.95" customHeight="1" x14ac:dyDescent="0.2">
      <c r="A14" s="11" t="s">
        <v>13</v>
      </c>
      <c r="B14" s="13">
        <v>77353</v>
      </c>
      <c r="C14" s="13">
        <v>1237</v>
      </c>
      <c r="D14" s="13">
        <v>24011</v>
      </c>
      <c r="E14" s="13">
        <v>76142</v>
      </c>
      <c r="F14" s="13">
        <v>94008</v>
      </c>
      <c r="G14" s="27">
        <f t="shared" si="0"/>
        <v>272751</v>
      </c>
      <c r="H14" s="26">
        <f t="shared" si="1"/>
        <v>950883000</v>
      </c>
    </row>
    <row r="15" spans="1:10" ht="24.95" customHeight="1" x14ac:dyDescent="0.2">
      <c r="A15" s="11" t="s">
        <v>14</v>
      </c>
      <c r="B15" s="13">
        <v>116649</v>
      </c>
      <c r="C15" s="13">
        <v>2225</v>
      </c>
      <c r="D15" s="13">
        <v>12011</v>
      </c>
      <c r="E15" s="13">
        <v>34149</v>
      </c>
      <c r="F15" s="13">
        <v>42007</v>
      </c>
      <c r="G15" s="27">
        <f t="shared" si="0"/>
        <v>207041</v>
      </c>
      <c r="H15" s="26">
        <f t="shared" si="1"/>
        <v>1256789500</v>
      </c>
    </row>
    <row r="16" spans="1:10" ht="24.95" customHeight="1" thickBot="1" x14ac:dyDescent="0.25">
      <c r="A16" s="11" t="s">
        <v>15</v>
      </c>
      <c r="B16" s="13">
        <v>148773</v>
      </c>
      <c r="C16" s="13">
        <v>7303</v>
      </c>
      <c r="D16" s="13">
        <v>18358</v>
      </c>
      <c r="E16" s="13">
        <v>48067</v>
      </c>
      <c r="F16" s="13">
        <v>76606</v>
      </c>
      <c r="G16" s="27">
        <f t="shared" si="0"/>
        <v>299107</v>
      </c>
      <c r="H16" s="26">
        <f t="shared" si="1"/>
        <v>1647331000</v>
      </c>
    </row>
    <row r="17" spans="1:10" ht="24.95" customHeight="1" thickBot="1" x14ac:dyDescent="0.25">
      <c r="A17" s="12" t="s">
        <v>16</v>
      </c>
      <c r="B17" s="22">
        <f>SUM(B5:B16)</f>
        <v>1199155</v>
      </c>
      <c r="C17" s="22">
        <f t="shared" ref="C17:H17" si="2">SUM(C5:C16)</f>
        <v>314027</v>
      </c>
      <c r="D17" s="22">
        <f t="shared" si="2"/>
        <v>443543</v>
      </c>
      <c r="E17" s="22">
        <f t="shared" si="2"/>
        <v>1428251</v>
      </c>
      <c r="F17" s="22">
        <f t="shared" si="2"/>
        <v>1815827</v>
      </c>
      <c r="G17" s="22">
        <f t="shared" si="2"/>
        <v>5200803</v>
      </c>
      <c r="H17" s="22">
        <f t="shared" si="2"/>
        <v>16784935500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40" t="s">
        <v>18</v>
      </c>
      <c r="E19" s="4"/>
      <c r="F19" s="4"/>
      <c r="G19" s="1"/>
      <c r="H19" s="1"/>
      <c r="I19" s="1"/>
      <c r="J19" s="1"/>
    </row>
    <row r="20" spans="1:10" ht="20.100000000000001" customHeight="1" thickBot="1" x14ac:dyDescent="0.25">
      <c r="A20" s="4" t="str">
        <f>A3</f>
        <v>RCA</v>
      </c>
      <c r="B20" s="4"/>
      <c r="C20" s="4"/>
      <c r="D20" s="4"/>
      <c r="E20" s="5" t="s">
        <v>0</v>
      </c>
      <c r="F20" s="4"/>
      <c r="G20" s="38"/>
      <c r="H20" s="14" t="str">
        <f>H3</f>
        <v>Exercice : 2022</v>
      </c>
      <c r="I20" s="38"/>
      <c r="J20" s="6"/>
    </row>
    <row r="21" spans="1:10" ht="24.95" customHeight="1" thickTop="1" thickBot="1" x14ac:dyDescent="0.25">
      <c r="A21" s="18" t="s">
        <v>1</v>
      </c>
      <c r="B21" s="19">
        <v>10000</v>
      </c>
      <c r="C21" s="19">
        <v>5000</v>
      </c>
      <c r="D21" s="19">
        <v>2000</v>
      </c>
      <c r="E21" s="19">
        <v>1000</v>
      </c>
      <c r="F21" s="20">
        <v>500</v>
      </c>
      <c r="G21" s="20" t="s">
        <v>2</v>
      </c>
      <c r="H21" s="21" t="s">
        <v>3</v>
      </c>
    </row>
    <row r="22" spans="1:10" ht="24.95" customHeight="1" x14ac:dyDescent="0.2">
      <c r="A22" s="11" t="s">
        <v>4</v>
      </c>
      <c r="B22" s="13">
        <v>-1970128</v>
      </c>
      <c r="C22" s="13">
        <v>-796772</v>
      </c>
      <c r="D22" s="13">
        <v>-208123</v>
      </c>
      <c r="E22" s="13">
        <v>-213548</v>
      </c>
      <c r="F22" s="13">
        <v>-1092754</v>
      </c>
      <c r="G22" s="27">
        <f>SUM(B22:F22)</f>
        <v>-4281325</v>
      </c>
      <c r="H22" s="26">
        <f>+B22*10000+C22*5000+D22*2000+E22*1000+F22*500</f>
        <v>-24861311000</v>
      </c>
    </row>
    <row r="23" spans="1:10" ht="24.95" customHeight="1" x14ac:dyDescent="0.2">
      <c r="A23" s="11" t="s">
        <v>5</v>
      </c>
      <c r="B23" s="13">
        <v>-1683508</v>
      </c>
      <c r="C23" s="13">
        <v>-590058</v>
      </c>
      <c r="D23" s="13">
        <v>-213257</v>
      </c>
      <c r="E23" s="13">
        <v>-386329</v>
      </c>
      <c r="F23" s="13">
        <v>-979985</v>
      </c>
      <c r="G23" s="27">
        <f t="shared" ref="G23:G33" si="3">SUM(B23:F23)</f>
        <v>-3853137</v>
      </c>
      <c r="H23" s="26">
        <f t="shared" ref="H23:H33" si="4">+B23*10000+C23*5000+D23*2000+E23*1000+F23*500</f>
        <v>-21088205500</v>
      </c>
    </row>
    <row r="24" spans="1:10" ht="24.95" customHeight="1" x14ac:dyDescent="0.2">
      <c r="A24" s="11" t="s">
        <v>6</v>
      </c>
      <c r="B24" s="13">
        <v>-2623112</v>
      </c>
      <c r="C24" s="13">
        <v>-292026</v>
      </c>
      <c r="D24" s="13">
        <v>-426063</v>
      </c>
      <c r="E24" s="13">
        <v>-332574</v>
      </c>
      <c r="F24" s="13">
        <v>-1224982</v>
      </c>
      <c r="G24" s="27">
        <f t="shared" si="3"/>
        <v>-4898757</v>
      </c>
      <c r="H24" s="26">
        <f t="shared" si="4"/>
        <v>-29488441000</v>
      </c>
    </row>
    <row r="25" spans="1:10" ht="24.95" customHeight="1" x14ac:dyDescent="0.2">
      <c r="A25" s="11" t="s">
        <v>7</v>
      </c>
      <c r="B25" s="13">
        <v>-2227729</v>
      </c>
      <c r="C25" s="13">
        <v>-384127</v>
      </c>
      <c r="D25" s="13">
        <v>-274661</v>
      </c>
      <c r="E25" s="13">
        <v>-299373</v>
      </c>
      <c r="F25" s="13">
        <v>-964681</v>
      </c>
      <c r="G25" s="27">
        <f t="shared" si="3"/>
        <v>-4150571</v>
      </c>
      <c r="H25" s="26">
        <f t="shared" si="4"/>
        <v>-25528960500</v>
      </c>
    </row>
    <row r="26" spans="1:10" ht="24.95" customHeight="1" x14ac:dyDescent="0.2">
      <c r="A26" s="11" t="s">
        <v>19</v>
      </c>
      <c r="B26" s="13">
        <v>-2317422</v>
      </c>
      <c r="C26" s="13">
        <v>-490313</v>
      </c>
      <c r="D26" s="13">
        <v>-279698</v>
      </c>
      <c r="E26" s="13">
        <v>-160534</v>
      </c>
      <c r="F26" s="13">
        <v>-947264</v>
      </c>
      <c r="G26" s="27">
        <f t="shared" si="3"/>
        <v>-4195231</v>
      </c>
      <c r="H26" s="26">
        <f t="shared" si="4"/>
        <v>-26819347000</v>
      </c>
    </row>
    <row r="27" spans="1:10" ht="24.95" customHeight="1" x14ac:dyDescent="0.2">
      <c r="A27" s="11" t="s">
        <v>9</v>
      </c>
      <c r="B27" s="13">
        <v>-2500627</v>
      </c>
      <c r="C27" s="13">
        <v>-507665</v>
      </c>
      <c r="D27" s="13">
        <v>-304256</v>
      </c>
      <c r="E27" s="13">
        <v>-191237</v>
      </c>
      <c r="F27" s="13">
        <v>-732210</v>
      </c>
      <c r="G27" s="27">
        <f t="shared" si="3"/>
        <v>-4235995</v>
      </c>
      <c r="H27" s="26">
        <f t="shared" si="4"/>
        <v>-28710449000</v>
      </c>
    </row>
    <row r="28" spans="1:10" ht="24.95" customHeight="1" x14ac:dyDescent="0.2">
      <c r="A28" s="11" t="s">
        <v>10</v>
      </c>
      <c r="B28" s="13">
        <v>-2256754</v>
      </c>
      <c r="C28" s="13">
        <v>-1222230</v>
      </c>
      <c r="D28" s="13">
        <v>-481455</v>
      </c>
      <c r="E28" s="13">
        <v>-320800</v>
      </c>
      <c r="F28" s="13">
        <v>-774772</v>
      </c>
      <c r="G28" s="27">
        <f t="shared" si="3"/>
        <v>-5056011</v>
      </c>
      <c r="H28" s="26">
        <f t="shared" si="4"/>
        <v>-30349786000</v>
      </c>
    </row>
    <row r="29" spans="1:10" ht="24.95" customHeight="1" x14ac:dyDescent="0.2">
      <c r="A29" s="11" t="s">
        <v>11</v>
      </c>
      <c r="B29" s="13">
        <v>-3002374</v>
      </c>
      <c r="C29" s="13">
        <v>-101325</v>
      </c>
      <c r="D29" s="13">
        <v>-201873</v>
      </c>
      <c r="E29" s="13">
        <v>-102080</v>
      </c>
      <c r="F29" s="13">
        <v>-633905</v>
      </c>
      <c r="G29" s="27">
        <f t="shared" si="3"/>
        <v>-4041557</v>
      </c>
      <c r="H29" s="26">
        <f t="shared" si="4"/>
        <v>-31353143500</v>
      </c>
    </row>
    <row r="30" spans="1:10" ht="24.95" customHeight="1" x14ac:dyDescent="0.2">
      <c r="A30" s="11" t="s">
        <v>12</v>
      </c>
      <c r="B30" s="13">
        <v>-2475155</v>
      </c>
      <c r="C30" s="13">
        <v>-24660</v>
      </c>
      <c r="D30" s="13">
        <v>-52282</v>
      </c>
      <c r="E30" s="13">
        <v>-1054581</v>
      </c>
      <c r="F30" s="13">
        <v>-122616</v>
      </c>
      <c r="G30" s="27">
        <f t="shared" si="3"/>
        <v>-3729294</v>
      </c>
      <c r="H30" s="26">
        <f t="shared" si="4"/>
        <v>-26095303000</v>
      </c>
    </row>
    <row r="31" spans="1:10" ht="24.95" customHeight="1" x14ac:dyDescent="0.2">
      <c r="A31" s="11" t="s">
        <v>13</v>
      </c>
      <c r="B31" s="13">
        <v>-3106511</v>
      </c>
      <c r="C31" s="13">
        <v>-25755</v>
      </c>
      <c r="D31" s="13">
        <v>-46260</v>
      </c>
      <c r="E31" s="13">
        <v>-1430961</v>
      </c>
      <c r="F31" s="13">
        <v>-78907</v>
      </c>
      <c r="G31" s="27">
        <f t="shared" si="3"/>
        <v>-4688394</v>
      </c>
      <c r="H31" s="26">
        <f t="shared" si="4"/>
        <v>-32756819500</v>
      </c>
    </row>
    <row r="32" spans="1:10" ht="24.95" customHeight="1" x14ac:dyDescent="0.2">
      <c r="A32" s="11" t="s">
        <v>14</v>
      </c>
      <c r="B32" s="13">
        <v>-2832291</v>
      </c>
      <c r="C32" s="13">
        <v>-17482</v>
      </c>
      <c r="D32" s="13">
        <v>-42868</v>
      </c>
      <c r="E32" s="13">
        <v>-1256787</v>
      </c>
      <c r="F32" s="13">
        <v>-101219</v>
      </c>
      <c r="G32" s="27">
        <f t="shared" si="3"/>
        <v>-4250647</v>
      </c>
      <c r="H32" s="26">
        <f t="shared" si="4"/>
        <v>-29803452500</v>
      </c>
    </row>
    <row r="33" spans="1:11" ht="24.95" customHeight="1" thickBot="1" x14ac:dyDescent="0.25">
      <c r="A33" s="11" t="s">
        <v>15</v>
      </c>
      <c r="B33" s="13">
        <v>-2500066</v>
      </c>
      <c r="C33" s="13">
        <v>-607472</v>
      </c>
      <c r="D33" s="13">
        <v>-591145</v>
      </c>
      <c r="E33" s="13">
        <v>-917971</v>
      </c>
      <c r="F33" s="13">
        <v>-924241</v>
      </c>
      <c r="G33" s="27">
        <f t="shared" si="3"/>
        <v>-5540895</v>
      </c>
      <c r="H33" s="26">
        <f t="shared" si="4"/>
        <v>-30600401500</v>
      </c>
    </row>
    <row r="34" spans="1:11" ht="24.95" customHeight="1" thickBot="1" x14ac:dyDescent="0.25">
      <c r="A34" s="12" t="s">
        <v>16</v>
      </c>
      <c r="B34" s="22">
        <f t="shared" ref="B34:H34" si="5">SUM(B22:B33)</f>
        <v>-29495677</v>
      </c>
      <c r="C34" s="22">
        <f t="shared" si="5"/>
        <v>-5059885</v>
      </c>
      <c r="D34" s="22">
        <f t="shared" si="5"/>
        <v>-3121941</v>
      </c>
      <c r="E34" s="22">
        <f t="shared" si="5"/>
        <v>-6666775</v>
      </c>
      <c r="F34" s="22">
        <f t="shared" si="5"/>
        <v>-8577536</v>
      </c>
      <c r="G34" s="22">
        <f t="shared" si="5"/>
        <v>-52921814</v>
      </c>
      <c r="H34" s="22">
        <f t="shared" si="5"/>
        <v>-337455620000</v>
      </c>
    </row>
    <row r="35" spans="1:11" ht="20.100000000000001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1" ht="20.100000000000001" customHeight="1" x14ac:dyDescent="0.2">
      <c r="A37" s="1"/>
      <c r="B37" s="1"/>
      <c r="C37" s="1"/>
      <c r="D37" s="39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tr">
        <f>A20</f>
        <v>RCA</v>
      </c>
      <c r="B38" s="4"/>
      <c r="C38" s="4"/>
      <c r="D38" s="4"/>
      <c r="E38" s="5" t="s">
        <v>27</v>
      </c>
      <c r="F38" s="4"/>
      <c r="G38" s="4"/>
      <c r="H38" s="4"/>
      <c r="I38" s="4"/>
      <c r="J38" s="38"/>
      <c r="K38" s="14" t="str">
        <f>H20</f>
        <v>Exercice : 2022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/>
      <c r="C40" s="13"/>
      <c r="D40" s="13"/>
      <c r="E40" s="13"/>
      <c r="F40" s="13"/>
      <c r="G40" s="13"/>
      <c r="H40" s="13"/>
      <c r="I40" s="13"/>
      <c r="J40" s="30">
        <f>SUM(B40:I40)</f>
        <v>0</v>
      </c>
      <c r="K40" s="31">
        <f>B40*500+C40*100+D40*50+E40*25+F40*10+G40*5+H40*2+I40*1</f>
        <v>0</v>
      </c>
    </row>
    <row r="41" spans="1:11" ht="20.100000000000001" customHeight="1" x14ac:dyDescent="0.2">
      <c r="A41" s="11" t="s">
        <v>5</v>
      </c>
      <c r="B41" s="13"/>
      <c r="C41" s="13"/>
      <c r="D41" s="13"/>
      <c r="E41" s="13"/>
      <c r="F41" s="13"/>
      <c r="G41" s="13"/>
      <c r="H41" s="13"/>
      <c r="I41" s="13"/>
      <c r="J41" s="30">
        <f t="shared" ref="J41:J51" si="6">SUM(B41:I41)</f>
        <v>0</v>
      </c>
      <c r="K41" s="31">
        <f t="shared" ref="K41:K51" si="7">B41*500+C41*100+D41*50+E41*25+F41*10+G41*5+H41*2+I41*1</f>
        <v>0</v>
      </c>
    </row>
    <row r="42" spans="1:11" ht="20.100000000000001" customHeight="1" x14ac:dyDescent="0.2">
      <c r="A42" s="11" t="s">
        <v>6</v>
      </c>
      <c r="B42" s="13"/>
      <c r="C42" s="13"/>
      <c r="D42" s="13"/>
      <c r="E42" s="13"/>
      <c r="F42" s="13"/>
      <c r="G42" s="13"/>
      <c r="H42" s="13"/>
      <c r="I42" s="13"/>
      <c r="J42" s="30">
        <f t="shared" si="6"/>
        <v>0</v>
      </c>
      <c r="K42" s="31">
        <f t="shared" si="7"/>
        <v>0</v>
      </c>
    </row>
    <row r="43" spans="1:11" ht="20.100000000000001" customHeight="1" x14ac:dyDescent="0.2">
      <c r="A43" s="11" t="s">
        <v>7</v>
      </c>
      <c r="B43" s="13"/>
      <c r="C43" s="13"/>
      <c r="D43" s="13"/>
      <c r="E43" s="13"/>
      <c r="F43" s="13"/>
      <c r="G43" s="13"/>
      <c r="H43" s="13"/>
      <c r="I43" s="13"/>
      <c r="J43" s="30">
        <f t="shared" si="6"/>
        <v>0</v>
      </c>
      <c r="K43" s="31">
        <f t="shared" si="7"/>
        <v>0</v>
      </c>
    </row>
    <row r="44" spans="1:11" ht="20.100000000000001" customHeight="1" x14ac:dyDescent="0.2">
      <c r="A44" s="11" t="s">
        <v>8</v>
      </c>
      <c r="B44" s="13"/>
      <c r="C44" s="13"/>
      <c r="D44" s="13"/>
      <c r="E44" s="13"/>
      <c r="F44" s="13"/>
      <c r="G44" s="13"/>
      <c r="H44" s="13"/>
      <c r="I44" s="13"/>
      <c r="J44" s="30">
        <f t="shared" si="6"/>
        <v>0</v>
      </c>
      <c r="K44" s="31">
        <f t="shared" si="7"/>
        <v>0</v>
      </c>
    </row>
    <row r="45" spans="1:11" ht="20.100000000000001" customHeight="1" x14ac:dyDescent="0.2">
      <c r="A45" s="11" t="s">
        <v>9</v>
      </c>
      <c r="B45" s="13"/>
      <c r="C45" s="13"/>
      <c r="D45" s="13"/>
      <c r="E45" s="13"/>
      <c r="F45" s="13"/>
      <c r="G45" s="13"/>
      <c r="H45" s="13"/>
      <c r="I45" s="13"/>
      <c r="J45" s="30">
        <f t="shared" si="6"/>
        <v>0</v>
      </c>
      <c r="K45" s="31">
        <f t="shared" si="7"/>
        <v>0</v>
      </c>
    </row>
    <row r="46" spans="1:11" ht="20.100000000000001" customHeight="1" x14ac:dyDescent="0.2">
      <c r="A46" s="11" t="s">
        <v>10</v>
      </c>
      <c r="B46" s="13"/>
      <c r="C46" s="13"/>
      <c r="D46" s="13"/>
      <c r="E46" s="13"/>
      <c r="F46" s="13"/>
      <c r="G46" s="13"/>
      <c r="H46" s="13"/>
      <c r="I46" s="13"/>
      <c r="J46" s="30">
        <f t="shared" si="6"/>
        <v>0</v>
      </c>
      <c r="K46" s="31">
        <f t="shared" si="7"/>
        <v>0</v>
      </c>
    </row>
    <row r="47" spans="1:11" ht="20.100000000000001" customHeight="1" x14ac:dyDescent="0.2">
      <c r="A47" s="11" t="s">
        <v>11</v>
      </c>
      <c r="B47" s="13"/>
      <c r="C47" s="13"/>
      <c r="D47" s="13"/>
      <c r="E47" s="13"/>
      <c r="F47" s="13"/>
      <c r="G47" s="13"/>
      <c r="H47" s="13"/>
      <c r="I47" s="13"/>
      <c r="J47" s="30">
        <f t="shared" si="6"/>
        <v>0</v>
      </c>
      <c r="K47" s="31">
        <f t="shared" si="7"/>
        <v>0</v>
      </c>
    </row>
    <row r="48" spans="1:11" ht="20.100000000000001" customHeight="1" x14ac:dyDescent="0.2">
      <c r="A48" s="11" t="s">
        <v>12</v>
      </c>
      <c r="B48" s="13"/>
      <c r="C48" s="13"/>
      <c r="D48" s="13"/>
      <c r="E48" s="13"/>
      <c r="F48" s="13"/>
      <c r="G48" s="13"/>
      <c r="H48" s="13"/>
      <c r="I48" s="13"/>
      <c r="J48" s="30">
        <f t="shared" si="6"/>
        <v>0</v>
      </c>
      <c r="K48" s="31">
        <f t="shared" si="7"/>
        <v>0</v>
      </c>
    </row>
    <row r="49" spans="1:11" ht="20.100000000000001" customHeight="1" x14ac:dyDescent="0.2">
      <c r="A49" s="11" t="s">
        <v>13</v>
      </c>
      <c r="B49" s="13"/>
      <c r="C49" s="13"/>
      <c r="D49" s="13"/>
      <c r="E49" s="13"/>
      <c r="F49" s="13"/>
      <c r="G49" s="13"/>
      <c r="H49" s="13"/>
      <c r="I49" s="13"/>
      <c r="J49" s="30">
        <f t="shared" si="6"/>
        <v>0</v>
      </c>
      <c r="K49" s="31">
        <f t="shared" si="7"/>
        <v>0</v>
      </c>
    </row>
    <row r="50" spans="1:11" ht="20.100000000000001" customHeight="1" x14ac:dyDescent="0.2">
      <c r="A50" s="11" t="s">
        <v>14</v>
      </c>
      <c r="B50" s="13"/>
      <c r="C50" s="13"/>
      <c r="D50" s="13"/>
      <c r="E50" s="13"/>
      <c r="F50" s="13"/>
      <c r="G50" s="13"/>
      <c r="H50" s="13"/>
      <c r="I50" s="13"/>
      <c r="J50" s="30">
        <f t="shared" si="6"/>
        <v>0</v>
      </c>
      <c r="K50" s="31">
        <f t="shared" si="7"/>
        <v>0</v>
      </c>
    </row>
    <row r="51" spans="1:11" ht="20.100000000000001" customHeight="1" thickBot="1" x14ac:dyDescent="0.25">
      <c r="A51" s="11" t="s">
        <v>15</v>
      </c>
      <c r="B51" s="13">
        <v>2162</v>
      </c>
      <c r="C51" s="13">
        <v>10</v>
      </c>
      <c r="D51" s="13">
        <v>3</v>
      </c>
      <c r="E51" s="13"/>
      <c r="F51" s="13">
        <v>15</v>
      </c>
      <c r="G51" s="13"/>
      <c r="H51" s="13"/>
      <c r="I51" s="13">
        <v>25</v>
      </c>
      <c r="J51" s="30">
        <f t="shared" si="6"/>
        <v>2215</v>
      </c>
      <c r="K51" s="31">
        <f t="shared" si="7"/>
        <v>1082325</v>
      </c>
    </row>
    <row r="52" spans="1:11" ht="20.100000000000001" customHeight="1" thickBot="1" x14ac:dyDescent="0.25">
      <c r="A52" s="12" t="s">
        <v>16</v>
      </c>
      <c r="B52" s="22">
        <f t="shared" ref="B52:K52" si="8">SUM(B40:B51)</f>
        <v>2162</v>
      </c>
      <c r="C52" s="22">
        <f t="shared" si="8"/>
        <v>10</v>
      </c>
      <c r="D52" s="22">
        <f t="shared" si="8"/>
        <v>3</v>
      </c>
      <c r="E52" s="22">
        <f t="shared" si="8"/>
        <v>0</v>
      </c>
      <c r="F52" s="22">
        <f t="shared" si="8"/>
        <v>15</v>
      </c>
      <c r="G52" s="22">
        <f t="shared" si="8"/>
        <v>0</v>
      </c>
      <c r="H52" s="22">
        <f>SUM(H40:H51)</f>
        <v>0</v>
      </c>
      <c r="I52" s="22">
        <f>SUM(I40:I51)</f>
        <v>25</v>
      </c>
      <c r="J52" s="22">
        <f t="shared" si="8"/>
        <v>2215</v>
      </c>
      <c r="K52" s="25">
        <f t="shared" si="8"/>
        <v>1082325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40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tr">
        <f>A38</f>
        <v>RCA</v>
      </c>
      <c r="B56" s="4"/>
      <c r="C56" s="4"/>
      <c r="D56" s="4"/>
      <c r="E56" s="5" t="s">
        <v>27</v>
      </c>
      <c r="F56" s="4"/>
      <c r="G56" s="4"/>
      <c r="H56" s="4"/>
      <c r="I56" s="4"/>
      <c r="J56" s="38"/>
      <c r="K56" s="6" t="str">
        <f>K38</f>
        <v>Exercice : 2022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/>
      <c r="C58" s="13"/>
      <c r="D58" s="13"/>
      <c r="E58" s="13"/>
      <c r="F58" s="13"/>
      <c r="G58" s="13"/>
      <c r="H58" s="13"/>
      <c r="I58" s="13"/>
      <c r="J58" s="30">
        <f>SUM(B58:I58)</f>
        <v>0</v>
      </c>
      <c r="K58" s="31">
        <f>B58*500+C58*100+D58*50+E58*25+F58*10+G58*5+H58*2+I58*1</f>
        <v>0</v>
      </c>
    </row>
    <row r="59" spans="1:11" ht="20.100000000000001" customHeight="1" x14ac:dyDescent="0.2">
      <c r="A59" s="11" t="s">
        <v>5</v>
      </c>
      <c r="B59" s="13"/>
      <c r="C59" s="13"/>
      <c r="D59" s="13"/>
      <c r="E59" s="13"/>
      <c r="F59" s="13"/>
      <c r="G59" s="13"/>
      <c r="H59" s="13"/>
      <c r="I59" s="13"/>
      <c r="J59" s="30">
        <f t="shared" ref="J59:J69" si="9">SUM(B59:I59)</f>
        <v>0</v>
      </c>
      <c r="K59" s="31">
        <f t="shared" ref="K59:K69" si="10">B59*500+C59*100+D59*50+E59*25+F59*10+G59*5+H59*2+I59*1</f>
        <v>0</v>
      </c>
    </row>
    <row r="60" spans="1:11" ht="20.100000000000001" customHeight="1" x14ac:dyDescent="0.2">
      <c r="A60" s="11" t="s">
        <v>6</v>
      </c>
      <c r="B60" s="13"/>
      <c r="C60" s="13"/>
      <c r="D60" s="13"/>
      <c r="E60" s="13"/>
      <c r="F60" s="13"/>
      <c r="G60" s="13"/>
      <c r="H60" s="13"/>
      <c r="I60" s="13"/>
      <c r="J60" s="30">
        <f t="shared" si="9"/>
        <v>0</v>
      </c>
      <c r="K60" s="31">
        <f t="shared" si="10"/>
        <v>0</v>
      </c>
    </row>
    <row r="61" spans="1:11" ht="20.100000000000001" customHeight="1" x14ac:dyDescent="0.2">
      <c r="A61" s="11" t="s">
        <v>7</v>
      </c>
      <c r="B61" s="13"/>
      <c r="C61" s="13"/>
      <c r="D61" s="13"/>
      <c r="E61" s="13"/>
      <c r="F61" s="13"/>
      <c r="G61" s="13"/>
      <c r="H61" s="13"/>
      <c r="I61" s="13"/>
      <c r="J61" s="30">
        <f t="shared" si="9"/>
        <v>0</v>
      </c>
      <c r="K61" s="31">
        <f t="shared" si="10"/>
        <v>0</v>
      </c>
    </row>
    <row r="62" spans="1:11" ht="20.100000000000001" customHeight="1" x14ac:dyDescent="0.2">
      <c r="A62" s="11" t="s">
        <v>8</v>
      </c>
      <c r="B62" s="13"/>
      <c r="C62" s="13"/>
      <c r="D62" s="13"/>
      <c r="E62" s="13"/>
      <c r="F62" s="13"/>
      <c r="G62" s="13"/>
      <c r="H62" s="13"/>
      <c r="I62" s="13"/>
      <c r="J62" s="30">
        <f t="shared" si="9"/>
        <v>0</v>
      </c>
      <c r="K62" s="31">
        <f t="shared" si="10"/>
        <v>0</v>
      </c>
    </row>
    <row r="63" spans="1:11" ht="20.100000000000001" customHeight="1" x14ac:dyDescent="0.2">
      <c r="A63" s="11" t="s">
        <v>9</v>
      </c>
      <c r="B63" s="13"/>
      <c r="C63" s="13"/>
      <c r="D63" s="13"/>
      <c r="E63" s="13"/>
      <c r="F63" s="13"/>
      <c r="G63" s="13"/>
      <c r="H63" s="13"/>
      <c r="I63" s="13"/>
      <c r="J63" s="30">
        <f t="shared" si="9"/>
        <v>0</v>
      </c>
      <c r="K63" s="31">
        <f t="shared" si="10"/>
        <v>0</v>
      </c>
    </row>
    <row r="64" spans="1:11" ht="20.100000000000001" customHeight="1" x14ac:dyDescent="0.2">
      <c r="A64" s="11" t="s">
        <v>10</v>
      </c>
      <c r="B64" s="13"/>
      <c r="C64" s="13"/>
      <c r="D64" s="13"/>
      <c r="E64" s="13"/>
      <c r="F64" s="13"/>
      <c r="G64" s="13"/>
      <c r="H64" s="13"/>
      <c r="I64" s="13"/>
      <c r="J64" s="30">
        <f t="shared" si="9"/>
        <v>0</v>
      </c>
      <c r="K64" s="31">
        <f t="shared" si="10"/>
        <v>0</v>
      </c>
    </row>
    <row r="65" spans="1:11" ht="20.100000000000001" customHeight="1" x14ac:dyDescent="0.2">
      <c r="A65" s="11" t="s">
        <v>11</v>
      </c>
      <c r="B65" s="13"/>
      <c r="C65" s="13"/>
      <c r="D65" s="13"/>
      <c r="E65" s="13"/>
      <c r="F65" s="13"/>
      <c r="G65" s="13"/>
      <c r="H65" s="13"/>
      <c r="I65" s="13"/>
      <c r="J65" s="30">
        <f t="shared" si="9"/>
        <v>0</v>
      </c>
      <c r="K65" s="31">
        <f t="shared" si="10"/>
        <v>0</v>
      </c>
    </row>
    <row r="66" spans="1:11" ht="20.100000000000001" customHeight="1" x14ac:dyDescent="0.2">
      <c r="A66" s="11" t="s">
        <v>12</v>
      </c>
      <c r="B66" s="13"/>
      <c r="C66" s="13"/>
      <c r="D66" s="13"/>
      <c r="E66" s="13"/>
      <c r="F66" s="13"/>
      <c r="G66" s="13"/>
      <c r="H66" s="13"/>
      <c r="I66" s="13"/>
      <c r="J66" s="30">
        <f t="shared" si="9"/>
        <v>0</v>
      </c>
      <c r="K66" s="31">
        <f t="shared" si="10"/>
        <v>0</v>
      </c>
    </row>
    <row r="67" spans="1:11" ht="20.100000000000001" customHeight="1" x14ac:dyDescent="0.2">
      <c r="A67" s="11" t="s">
        <v>13</v>
      </c>
      <c r="B67" s="13"/>
      <c r="C67" s="13"/>
      <c r="D67" s="13"/>
      <c r="E67" s="13"/>
      <c r="F67" s="13"/>
      <c r="G67" s="13"/>
      <c r="H67" s="13"/>
      <c r="I67" s="13"/>
      <c r="J67" s="30">
        <f t="shared" si="9"/>
        <v>0</v>
      </c>
      <c r="K67" s="31">
        <f t="shared" si="10"/>
        <v>0</v>
      </c>
    </row>
    <row r="68" spans="1:11" ht="20.100000000000001" customHeight="1" x14ac:dyDescent="0.2">
      <c r="A68" s="11" t="s">
        <v>14</v>
      </c>
      <c r="B68" s="13"/>
      <c r="C68" s="13"/>
      <c r="D68" s="13"/>
      <c r="E68" s="13"/>
      <c r="F68" s="13"/>
      <c r="G68" s="13"/>
      <c r="H68" s="13"/>
      <c r="I68" s="13"/>
      <c r="J68" s="30">
        <f t="shared" si="9"/>
        <v>0</v>
      </c>
      <c r="K68" s="31">
        <f t="shared" si="10"/>
        <v>0</v>
      </c>
    </row>
    <row r="69" spans="1:11" ht="20.100000000000001" customHeight="1" thickBot="1" x14ac:dyDescent="0.25">
      <c r="A69" s="11" t="s">
        <v>15</v>
      </c>
      <c r="B69" s="13"/>
      <c r="C69" s="13">
        <v>17817</v>
      </c>
      <c r="D69" s="13">
        <v>72967</v>
      </c>
      <c r="E69" s="13">
        <v>3390</v>
      </c>
      <c r="F69" s="13">
        <v>77430</v>
      </c>
      <c r="G69" s="13">
        <v>40126</v>
      </c>
      <c r="H69" s="13">
        <v>33</v>
      </c>
      <c r="I69" s="13">
        <v>446</v>
      </c>
      <c r="J69" s="30">
        <f t="shared" si="9"/>
        <v>212209</v>
      </c>
      <c r="K69" s="31">
        <f t="shared" si="10"/>
        <v>6490242</v>
      </c>
    </row>
    <row r="70" spans="1:11" ht="20.100000000000001" customHeight="1" thickBot="1" x14ac:dyDescent="0.25">
      <c r="A70" s="12" t="s">
        <v>16</v>
      </c>
      <c r="B70" s="22">
        <f t="shared" ref="B70:K70" si="11">SUM(B58:B69)</f>
        <v>0</v>
      </c>
      <c r="C70" s="22">
        <f t="shared" si="11"/>
        <v>17817</v>
      </c>
      <c r="D70" s="22">
        <f t="shared" si="11"/>
        <v>72967</v>
      </c>
      <c r="E70" s="22">
        <f t="shared" si="11"/>
        <v>3390</v>
      </c>
      <c r="F70" s="22">
        <f t="shared" si="11"/>
        <v>77430</v>
      </c>
      <c r="G70" s="22">
        <f t="shared" si="11"/>
        <v>40126</v>
      </c>
      <c r="H70" s="22">
        <f>SUM(H58:H69)</f>
        <v>33</v>
      </c>
      <c r="I70" s="22">
        <f>SUM(I58:I69)</f>
        <v>446</v>
      </c>
      <c r="J70" s="22">
        <f t="shared" si="11"/>
        <v>212209</v>
      </c>
      <c r="K70" s="25">
        <f t="shared" si="11"/>
        <v>6490242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62" orientation="landscape" r:id="rId1"/>
  <headerFooter alignWithMargins="0"/>
  <rowBreaks count="1" manualBreakCount="1">
    <brk id="35" max="16383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1"/>
  <sheetViews>
    <sheetView view="pageBreakPreview" topLeftCell="A37" zoomScaleSheetLayoutView="100" workbookViewId="0">
      <selection activeCell="D55" sqref="D55"/>
    </sheetView>
  </sheetViews>
  <sheetFormatPr baseColWidth="10" defaultColWidth="11.42578125" defaultRowHeight="20.100000000000001" customHeight="1" x14ac:dyDescent="0.2"/>
  <cols>
    <col min="1" max="1" width="14.5703125" style="2" customWidth="1"/>
    <col min="2" max="2" width="22.5703125" style="2" customWidth="1"/>
    <col min="3" max="5" width="20.5703125" style="2" bestFit="1" customWidth="1"/>
    <col min="6" max="6" width="22.140625" style="2" bestFit="1" customWidth="1"/>
    <col min="7" max="7" width="22" style="2" customWidth="1"/>
    <col min="8" max="8" width="29" style="2" customWidth="1"/>
    <col min="9" max="9" width="18.7109375" style="2" bestFit="1" customWidth="1"/>
    <col min="10" max="10" width="21.7109375" style="2" customWidth="1"/>
    <col min="11" max="11" width="2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39" t="s">
        <v>20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21</v>
      </c>
      <c r="B3" s="4"/>
      <c r="C3" s="4"/>
      <c r="D3" s="4"/>
      <c r="E3" s="5" t="s">
        <v>0</v>
      </c>
      <c r="F3" s="4"/>
      <c r="G3" s="38"/>
      <c r="H3" s="14" t="s">
        <v>34</v>
      </c>
      <c r="I3" s="38"/>
      <c r="J3" s="6"/>
    </row>
    <row r="4" spans="1:10" ht="24.95" customHeight="1" thickTop="1" thickBot="1" x14ac:dyDescent="0.25">
      <c r="A4" s="18" t="s">
        <v>1</v>
      </c>
      <c r="B4" s="19">
        <v>10000</v>
      </c>
      <c r="C4" s="19">
        <v>5000</v>
      </c>
      <c r="D4" s="19">
        <v>2000</v>
      </c>
      <c r="E4" s="19">
        <v>1000</v>
      </c>
      <c r="F4" s="20">
        <v>500</v>
      </c>
      <c r="G4" s="20" t="s">
        <v>2</v>
      </c>
      <c r="H4" s="21" t="s">
        <v>3</v>
      </c>
    </row>
    <row r="5" spans="1:10" ht="24.95" customHeight="1" x14ac:dyDescent="0.2">
      <c r="A5" s="11" t="s">
        <v>4</v>
      </c>
      <c r="B5" s="13">
        <v>10518845</v>
      </c>
      <c r="C5" s="13">
        <v>1261946</v>
      </c>
      <c r="D5" s="13">
        <v>89048</v>
      </c>
      <c r="E5" s="13">
        <v>529204</v>
      </c>
      <c r="F5" s="13">
        <v>393024</v>
      </c>
      <c r="G5" s="27">
        <f>SUM(B5:F5)</f>
        <v>12792067</v>
      </c>
      <c r="H5" s="26">
        <f>+B5*10000+C5*5000+D5*2000+E5*1000+F5*500</f>
        <v>112401992000</v>
      </c>
    </row>
    <row r="6" spans="1:10" ht="24.95" customHeight="1" x14ac:dyDescent="0.2">
      <c r="A6" s="11" t="s">
        <v>5</v>
      </c>
      <c r="B6" s="13">
        <v>8736572</v>
      </c>
      <c r="C6" s="13">
        <v>1267759</v>
      </c>
      <c r="D6" s="13">
        <v>121086</v>
      </c>
      <c r="E6" s="13">
        <v>787631</v>
      </c>
      <c r="F6" s="13">
        <v>513034</v>
      </c>
      <c r="G6" s="27">
        <f t="shared" ref="G6:G16" si="0">SUM(B6:F6)</f>
        <v>11426082</v>
      </c>
      <c r="H6" s="26">
        <f t="shared" ref="H6:H16" si="1">+B6*10000+C6*5000+D6*2000+E6*1000+F6*500</f>
        <v>94990835000</v>
      </c>
    </row>
    <row r="7" spans="1:10" ht="24.95" customHeight="1" x14ac:dyDescent="0.2">
      <c r="A7" s="11" t="s">
        <v>6</v>
      </c>
      <c r="B7" s="13">
        <v>9068205</v>
      </c>
      <c r="C7" s="13">
        <v>1218551</v>
      </c>
      <c r="D7" s="13">
        <v>68228</v>
      </c>
      <c r="E7" s="13">
        <v>506063</v>
      </c>
      <c r="F7" s="13">
        <v>493664</v>
      </c>
      <c r="G7" s="27">
        <f t="shared" si="0"/>
        <v>11354711</v>
      </c>
      <c r="H7" s="26">
        <f t="shared" si="1"/>
        <v>97664156000</v>
      </c>
    </row>
    <row r="8" spans="1:10" ht="24.95" customHeight="1" x14ac:dyDescent="0.2">
      <c r="A8" s="11" t="s">
        <v>7</v>
      </c>
      <c r="B8" s="13">
        <v>8773521</v>
      </c>
      <c r="C8" s="13">
        <v>1150118</v>
      </c>
      <c r="D8" s="13">
        <v>128451</v>
      </c>
      <c r="E8" s="13">
        <v>763086</v>
      </c>
      <c r="F8" s="13">
        <v>462042</v>
      </c>
      <c r="G8" s="27">
        <f t="shared" si="0"/>
        <v>11277218</v>
      </c>
      <c r="H8" s="26">
        <f t="shared" si="1"/>
        <v>94736809000</v>
      </c>
    </row>
    <row r="9" spans="1:10" ht="24.95" customHeight="1" x14ac:dyDescent="0.2">
      <c r="A9" s="11" t="s">
        <v>19</v>
      </c>
      <c r="B9" s="13">
        <v>9897061</v>
      </c>
      <c r="C9" s="13">
        <v>1159238</v>
      </c>
      <c r="D9" s="13">
        <v>134223</v>
      </c>
      <c r="E9" s="13">
        <v>794427</v>
      </c>
      <c r="F9" s="13">
        <v>556166</v>
      </c>
      <c r="G9" s="27">
        <f t="shared" si="0"/>
        <v>12541115</v>
      </c>
      <c r="H9" s="26">
        <f t="shared" si="1"/>
        <v>106107756000</v>
      </c>
    </row>
    <row r="10" spans="1:10" ht="24.95" customHeight="1" x14ac:dyDescent="0.2">
      <c r="A10" s="11" t="s">
        <v>9</v>
      </c>
      <c r="B10" s="13">
        <v>11357390</v>
      </c>
      <c r="C10" s="13">
        <v>1447948</v>
      </c>
      <c r="D10" s="13">
        <v>203882</v>
      </c>
      <c r="E10" s="13">
        <v>944291</v>
      </c>
      <c r="F10" s="13">
        <v>606259</v>
      </c>
      <c r="G10" s="27">
        <f t="shared" si="0"/>
        <v>14559770</v>
      </c>
      <c r="H10" s="26">
        <f t="shared" si="1"/>
        <v>122468824500</v>
      </c>
    </row>
    <row r="11" spans="1:10" ht="24.95" customHeight="1" x14ac:dyDescent="0.2">
      <c r="A11" s="11" t="s">
        <v>10</v>
      </c>
      <c r="B11" s="13">
        <v>10890013</v>
      </c>
      <c r="C11" s="13">
        <v>1139604</v>
      </c>
      <c r="D11" s="13">
        <v>115000</v>
      </c>
      <c r="E11" s="13">
        <v>525001</v>
      </c>
      <c r="F11" s="13">
        <v>456000</v>
      </c>
      <c r="G11" s="27">
        <f t="shared" si="0"/>
        <v>13125618</v>
      </c>
      <c r="H11" s="26">
        <f t="shared" si="1"/>
        <v>115581151000</v>
      </c>
    </row>
    <row r="12" spans="1:10" ht="24.95" customHeight="1" x14ac:dyDescent="0.2">
      <c r="A12" s="11" t="s">
        <v>11</v>
      </c>
      <c r="B12" s="13">
        <v>12982156</v>
      </c>
      <c r="C12" s="13">
        <v>1333987</v>
      </c>
      <c r="D12" s="13">
        <v>182300</v>
      </c>
      <c r="E12" s="13">
        <v>634906</v>
      </c>
      <c r="F12" s="13">
        <v>624906</v>
      </c>
      <c r="G12" s="27">
        <f t="shared" si="0"/>
        <v>15758255</v>
      </c>
      <c r="H12" s="26">
        <f t="shared" si="1"/>
        <v>137803454000</v>
      </c>
    </row>
    <row r="13" spans="1:10" ht="24.95" customHeight="1" x14ac:dyDescent="0.2">
      <c r="A13" s="11" t="s">
        <v>12</v>
      </c>
      <c r="B13" s="13">
        <v>11786656</v>
      </c>
      <c r="C13" s="13">
        <v>1244864</v>
      </c>
      <c r="D13" s="13">
        <v>188007</v>
      </c>
      <c r="E13" s="13">
        <v>653000</v>
      </c>
      <c r="F13" s="13">
        <v>607001</v>
      </c>
      <c r="G13" s="27">
        <f t="shared" si="0"/>
        <v>14479528</v>
      </c>
      <c r="H13" s="26">
        <f t="shared" si="1"/>
        <v>125423394500</v>
      </c>
    </row>
    <row r="14" spans="1:10" ht="24.95" customHeight="1" x14ac:dyDescent="0.2">
      <c r="A14" s="11" t="s">
        <v>13</v>
      </c>
      <c r="B14" s="13">
        <v>11715439</v>
      </c>
      <c r="C14" s="13">
        <v>843134</v>
      </c>
      <c r="D14" s="13">
        <v>147000</v>
      </c>
      <c r="E14" s="13">
        <v>601000</v>
      </c>
      <c r="F14" s="13">
        <v>454160</v>
      </c>
      <c r="G14" s="27">
        <f t="shared" si="0"/>
        <v>13760733</v>
      </c>
      <c r="H14" s="26">
        <f t="shared" si="1"/>
        <v>122492140000</v>
      </c>
    </row>
    <row r="15" spans="1:10" ht="24.95" customHeight="1" x14ac:dyDescent="0.2">
      <c r="A15" s="11" t="s">
        <v>14</v>
      </c>
      <c r="B15" s="13">
        <v>11753767</v>
      </c>
      <c r="C15" s="13">
        <v>1101063</v>
      </c>
      <c r="D15" s="13">
        <v>187249</v>
      </c>
      <c r="E15" s="13">
        <v>649142</v>
      </c>
      <c r="F15" s="13">
        <v>655911</v>
      </c>
      <c r="G15" s="27">
        <f t="shared" si="0"/>
        <v>14347132</v>
      </c>
      <c r="H15" s="26">
        <f t="shared" si="1"/>
        <v>124394580500</v>
      </c>
    </row>
    <row r="16" spans="1:10" ht="24.95" customHeight="1" thickBot="1" x14ac:dyDescent="0.25">
      <c r="A16" s="11" t="s">
        <v>15</v>
      </c>
      <c r="B16" s="13">
        <v>12919266</v>
      </c>
      <c r="C16" s="13">
        <v>968986</v>
      </c>
      <c r="D16" s="13">
        <v>239556</v>
      </c>
      <c r="E16" s="13">
        <v>684944</v>
      </c>
      <c r="F16" s="13">
        <v>744999</v>
      </c>
      <c r="G16" s="27">
        <f t="shared" si="0"/>
        <v>15557751</v>
      </c>
      <c r="H16" s="26">
        <f t="shared" si="1"/>
        <v>135574145500</v>
      </c>
    </row>
    <row r="17" spans="1:10" ht="24.95" customHeight="1" thickBot="1" x14ac:dyDescent="0.25">
      <c r="A17" s="12" t="s">
        <v>16</v>
      </c>
      <c r="B17" s="22">
        <f>SUM(B5:B16)</f>
        <v>130398891</v>
      </c>
      <c r="C17" s="22">
        <f t="shared" ref="C17:H17" si="2">SUM(C5:C16)</f>
        <v>14137198</v>
      </c>
      <c r="D17" s="22">
        <f t="shared" si="2"/>
        <v>1804030</v>
      </c>
      <c r="E17" s="22">
        <f t="shared" si="2"/>
        <v>8072695</v>
      </c>
      <c r="F17" s="22">
        <f t="shared" si="2"/>
        <v>6567166</v>
      </c>
      <c r="G17" s="22">
        <f t="shared" si="2"/>
        <v>160979980</v>
      </c>
      <c r="H17" s="22">
        <f t="shared" si="2"/>
        <v>1389639238000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40" t="s">
        <v>18</v>
      </c>
      <c r="E19" s="4"/>
      <c r="F19" s="4"/>
      <c r="G19" s="1"/>
      <c r="H19" s="1"/>
      <c r="I19" s="1"/>
      <c r="J19" s="1"/>
    </row>
    <row r="20" spans="1:10" ht="20.100000000000001" customHeight="1" thickBot="1" x14ac:dyDescent="0.25">
      <c r="A20" s="4" t="str">
        <f>A3</f>
        <v>CONGO</v>
      </c>
      <c r="B20" s="4"/>
      <c r="C20" s="4"/>
      <c r="D20" s="4"/>
      <c r="E20" s="5" t="s">
        <v>0</v>
      </c>
      <c r="F20" s="4"/>
      <c r="G20" s="38"/>
      <c r="H20" s="14" t="str">
        <f>H3</f>
        <v>Exercice : 2022</v>
      </c>
      <c r="I20" s="38"/>
      <c r="J20" s="6"/>
    </row>
    <row r="21" spans="1:10" ht="24.95" customHeight="1" thickTop="1" thickBot="1" x14ac:dyDescent="0.25">
      <c r="A21" s="18" t="s">
        <v>1</v>
      </c>
      <c r="B21" s="19">
        <v>10000</v>
      </c>
      <c r="C21" s="19">
        <v>5000</v>
      </c>
      <c r="D21" s="19">
        <v>2000</v>
      </c>
      <c r="E21" s="19">
        <v>1000</v>
      </c>
      <c r="F21" s="20">
        <v>500</v>
      </c>
      <c r="G21" s="20" t="s">
        <v>2</v>
      </c>
      <c r="H21" s="21" t="s">
        <v>3</v>
      </c>
    </row>
    <row r="22" spans="1:10" ht="24.95" customHeight="1" x14ac:dyDescent="0.2">
      <c r="A22" s="11" t="s">
        <v>4</v>
      </c>
      <c r="B22" s="13">
        <v>-6806059</v>
      </c>
      <c r="C22" s="13">
        <v>-947255</v>
      </c>
      <c r="D22" s="13">
        <v>-189601</v>
      </c>
      <c r="E22" s="13">
        <v>-451355</v>
      </c>
      <c r="F22" s="13">
        <v>-451550</v>
      </c>
      <c r="G22" s="27">
        <f>SUM(B22:F22)</f>
        <v>-8845820</v>
      </c>
      <c r="H22" s="26">
        <f>+B22*10000+C22*5000+D22*2000+E22*1000+F22*500</f>
        <v>-73853197000</v>
      </c>
    </row>
    <row r="23" spans="1:10" ht="24.95" customHeight="1" x14ac:dyDescent="0.2">
      <c r="A23" s="11" t="s">
        <v>5</v>
      </c>
      <c r="B23" s="13">
        <v>-5979464</v>
      </c>
      <c r="C23" s="13">
        <v>-947926</v>
      </c>
      <c r="D23" s="13">
        <v>-188409</v>
      </c>
      <c r="E23" s="13">
        <v>-470325</v>
      </c>
      <c r="F23" s="13">
        <v>-385165</v>
      </c>
      <c r="G23" s="27">
        <f t="shared" ref="G23:G33" si="3">SUM(B23:F23)</f>
        <v>-7971289</v>
      </c>
      <c r="H23" s="26">
        <f t="shared" ref="H23:H33" si="4">+B23*10000+C23*5000+D23*2000+E23*1000+F23*500</f>
        <v>-65573995500</v>
      </c>
    </row>
    <row r="24" spans="1:10" ht="24.95" customHeight="1" x14ac:dyDescent="0.2">
      <c r="A24" s="11" t="s">
        <v>6</v>
      </c>
      <c r="B24" s="13">
        <v>-13178825</v>
      </c>
      <c r="C24" s="13">
        <v>-1658069</v>
      </c>
      <c r="D24" s="13">
        <v>-555040</v>
      </c>
      <c r="E24" s="13">
        <v>-685851</v>
      </c>
      <c r="F24" s="13">
        <v>-808934</v>
      </c>
      <c r="G24" s="27">
        <f t="shared" si="3"/>
        <v>-16886719</v>
      </c>
      <c r="H24" s="26">
        <f t="shared" si="4"/>
        <v>-142278993000</v>
      </c>
    </row>
    <row r="25" spans="1:10" ht="24.95" customHeight="1" x14ac:dyDescent="0.2">
      <c r="A25" s="11" t="s">
        <v>7</v>
      </c>
      <c r="B25" s="13">
        <v>-8774628</v>
      </c>
      <c r="C25" s="13">
        <v>-1060992</v>
      </c>
      <c r="D25" s="13">
        <v>-228180</v>
      </c>
      <c r="E25" s="13">
        <v>-585116</v>
      </c>
      <c r="F25" s="13">
        <v>-608368</v>
      </c>
      <c r="G25" s="27">
        <f t="shared" si="3"/>
        <v>-11257284</v>
      </c>
      <c r="H25" s="26">
        <f t="shared" si="4"/>
        <v>-94396900000</v>
      </c>
    </row>
    <row r="26" spans="1:10" ht="24.95" customHeight="1" x14ac:dyDescent="0.2">
      <c r="A26" s="11" t="s">
        <v>19</v>
      </c>
      <c r="B26" s="13">
        <v>-11832256</v>
      </c>
      <c r="C26" s="13">
        <v>-1302976</v>
      </c>
      <c r="D26" s="13">
        <v>-327856</v>
      </c>
      <c r="E26" s="13">
        <v>-597379</v>
      </c>
      <c r="F26" s="13">
        <v>-412118</v>
      </c>
      <c r="G26" s="27">
        <f t="shared" si="3"/>
        <v>-14472585</v>
      </c>
      <c r="H26" s="26">
        <f t="shared" si="4"/>
        <v>-126296590000</v>
      </c>
    </row>
    <row r="27" spans="1:10" ht="24.95" customHeight="1" x14ac:dyDescent="0.2">
      <c r="A27" s="11" t="s">
        <v>9</v>
      </c>
      <c r="B27" s="13">
        <v>-12090149</v>
      </c>
      <c r="C27" s="13">
        <v>-1138439</v>
      </c>
      <c r="D27" s="13">
        <v>-375853</v>
      </c>
      <c r="E27" s="13">
        <v>-712272</v>
      </c>
      <c r="F27" s="13">
        <v>-821401</v>
      </c>
      <c r="G27" s="27">
        <f t="shared" si="3"/>
        <v>-15138114</v>
      </c>
      <c r="H27" s="26">
        <f t="shared" si="4"/>
        <v>-128468363500</v>
      </c>
    </row>
    <row r="28" spans="1:10" ht="24.95" customHeight="1" x14ac:dyDescent="0.2">
      <c r="A28" s="11" t="s">
        <v>10</v>
      </c>
      <c r="B28" s="13">
        <v>-13976401</v>
      </c>
      <c r="C28" s="13">
        <v>-902680</v>
      </c>
      <c r="D28" s="13">
        <v>-407405</v>
      </c>
      <c r="E28" s="13">
        <v>-710008</v>
      </c>
      <c r="F28" s="13">
        <v>-779260</v>
      </c>
      <c r="G28" s="27">
        <f t="shared" si="3"/>
        <v>-16775754</v>
      </c>
      <c r="H28" s="26">
        <f t="shared" si="4"/>
        <v>-146191858000</v>
      </c>
    </row>
    <row r="29" spans="1:10" ht="24.95" customHeight="1" x14ac:dyDescent="0.2">
      <c r="A29" s="11" t="s">
        <v>11</v>
      </c>
      <c r="B29" s="13">
        <v>-13133229</v>
      </c>
      <c r="C29" s="13">
        <v>-973222</v>
      </c>
      <c r="D29" s="13">
        <v>-98992</v>
      </c>
      <c r="E29" s="13">
        <v>-178453</v>
      </c>
      <c r="F29" s="13">
        <v>-318865</v>
      </c>
      <c r="G29" s="27">
        <f t="shared" si="3"/>
        <v>-14702761</v>
      </c>
      <c r="H29" s="26">
        <f t="shared" si="4"/>
        <v>-136734269500</v>
      </c>
    </row>
    <row r="30" spans="1:10" ht="24.95" customHeight="1" x14ac:dyDescent="0.2">
      <c r="A30" s="11" t="s">
        <v>12</v>
      </c>
      <c r="B30" s="13">
        <v>-11192600</v>
      </c>
      <c r="C30" s="13">
        <v>-866162</v>
      </c>
      <c r="D30" s="13">
        <v>-52945</v>
      </c>
      <c r="E30" s="13">
        <v>-188669</v>
      </c>
      <c r="F30" s="13">
        <v>-342330</v>
      </c>
      <c r="G30" s="27">
        <f t="shared" si="3"/>
        <v>-12642706</v>
      </c>
      <c r="H30" s="26">
        <f t="shared" si="4"/>
        <v>-116722534000</v>
      </c>
    </row>
    <row r="31" spans="1:10" ht="24.95" customHeight="1" x14ac:dyDescent="0.2">
      <c r="A31" s="11" t="s">
        <v>13</v>
      </c>
      <c r="B31" s="13">
        <v>-10349667</v>
      </c>
      <c r="C31" s="13">
        <v>-551137</v>
      </c>
      <c r="D31" s="13">
        <v>-133599</v>
      </c>
      <c r="E31" s="13">
        <v>-389947</v>
      </c>
      <c r="F31" s="13">
        <v>-342880</v>
      </c>
      <c r="G31" s="27">
        <f t="shared" si="3"/>
        <v>-11767230</v>
      </c>
      <c r="H31" s="26">
        <f t="shared" si="4"/>
        <v>-107080940000</v>
      </c>
    </row>
    <row r="32" spans="1:10" ht="24.95" customHeight="1" x14ac:dyDescent="0.2">
      <c r="A32" s="11" t="s">
        <v>14</v>
      </c>
      <c r="B32" s="13">
        <v>-10989992</v>
      </c>
      <c r="C32" s="13">
        <v>-456206</v>
      </c>
      <c r="D32" s="13">
        <v>-215281</v>
      </c>
      <c r="E32" s="13">
        <v>-444120</v>
      </c>
      <c r="F32" s="13">
        <v>-347707</v>
      </c>
      <c r="G32" s="27">
        <f t="shared" si="3"/>
        <v>-12453306</v>
      </c>
      <c r="H32" s="26">
        <f t="shared" si="4"/>
        <v>-113229485500</v>
      </c>
    </row>
    <row r="33" spans="1:11" ht="24.95" customHeight="1" thickBot="1" x14ac:dyDescent="0.25">
      <c r="A33" s="11" t="s">
        <v>15</v>
      </c>
      <c r="B33" s="13">
        <v>-14757217</v>
      </c>
      <c r="C33" s="13">
        <v>-2585977</v>
      </c>
      <c r="D33" s="13">
        <v>-1658128</v>
      </c>
      <c r="E33" s="13">
        <v>-1865480</v>
      </c>
      <c r="F33" s="13">
        <v>-2200677</v>
      </c>
      <c r="G33" s="27">
        <f t="shared" si="3"/>
        <v>-23067479</v>
      </c>
      <c r="H33" s="26">
        <f t="shared" si="4"/>
        <v>-166784129500</v>
      </c>
    </row>
    <row r="34" spans="1:11" ht="24.95" customHeight="1" thickBot="1" x14ac:dyDescent="0.25">
      <c r="A34" s="12" t="s">
        <v>16</v>
      </c>
      <c r="B34" s="22">
        <f t="shared" ref="B34:H34" si="5">SUM(B22:B33)</f>
        <v>-133060487</v>
      </c>
      <c r="C34" s="22">
        <f t="shared" si="5"/>
        <v>-13391041</v>
      </c>
      <c r="D34" s="22">
        <f t="shared" si="5"/>
        <v>-4431289</v>
      </c>
      <c r="E34" s="22">
        <f t="shared" si="5"/>
        <v>-7278975</v>
      </c>
      <c r="F34" s="22">
        <f t="shared" si="5"/>
        <v>-7819255</v>
      </c>
      <c r="G34" s="22">
        <f t="shared" si="5"/>
        <v>-165981047</v>
      </c>
      <c r="H34" s="22">
        <f t="shared" si="5"/>
        <v>-1417611255500</v>
      </c>
    </row>
    <row r="35" spans="1:11" ht="20.100000000000001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1" ht="20.100000000000001" customHeight="1" x14ac:dyDescent="0.2">
      <c r="A37" s="1"/>
      <c r="B37" s="1"/>
      <c r="C37" s="1"/>
      <c r="D37" s="39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tr">
        <f>A20</f>
        <v>CONGO</v>
      </c>
      <c r="B38" s="4"/>
      <c r="C38" s="4"/>
      <c r="D38" s="4"/>
      <c r="E38" s="5" t="s">
        <v>27</v>
      </c>
      <c r="F38" s="4"/>
      <c r="G38" s="4"/>
      <c r="H38" s="4"/>
      <c r="I38" s="4"/>
      <c r="J38" s="38"/>
      <c r="K38" s="14" t="str">
        <f>H20</f>
        <v>Exercice : 2022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/>
      <c r="C40" s="13"/>
      <c r="D40" s="13"/>
      <c r="E40" s="13"/>
      <c r="F40" s="13"/>
      <c r="G40" s="13"/>
      <c r="H40" s="13"/>
      <c r="I40" s="13"/>
      <c r="J40" s="30">
        <f>SUM(B40:I40)</f>
        <v>0</v>
      </c>
      <c r="K40" s="31">
        <f>B40*500+C40*100+D40*50+E40*25+F40*10+G40*5+H40*2+I40*1</f>
        <v>0</v>
      </c>
    </row>
    <row r="41" spans="1:11" ht="20.100000000000001" customHeight="1" x14ac:dyDescent="0.2">
      <c r="A41" s="11" t="s">
        <v>5</v>
      </c>
      <c r="B41" s="13"/>
      <c r="C41" s="13"/>
      <c r="D41" s="13"/>
      <c r="E41" s="13"/>
      <c r="F41" s="13"/>
      <c r="G41" s="13"/>
      <c r="H41" s="13"/>
      <c r="I41" s="13"/>
      <c r="J41" s="30">
        <f t="shared" ref="J41:J51" si="6">SUM(B41:I41)</f>
        <v>0</v>
      </c>
      <c r="K41" s="31">
        <f t="shared" ref="K41:K51" si="7">B41*500+C41*100+D41*50+E41*25+F41*10+G41*5+H41*2+I41*1</f>
        <v>0</v>
      </c>
    </row>
    <row r="42" spans="1:11" ht="20.100000000000001" customHeight="1" x14ac:dyDescent="0.2">
      <c r="A42" s="11" t="s">
        <v>6</v>
      </c>
      <c r="B42" s="13"/>
      <c r="C42" s="13"/>
      <c r="D42" s="13"/>
      <c r="E42" s="13"/>
      <c r="F42" s="13"/>
      <c r="G42" s="13"/>
      <c r="H42" s="13"/>
      <c r="I42" s="13"/>
      <c r="J42" s="30">
        <f t="shared" si="6"/>
        <v>0</v>
      </c>
      <c r="K42" s="31">
        <f t="shared" si="7"/>
        <v>0</v>
      </c>
    </row>
    <row r="43" spans="1:11" ht="20.100000000000001" customHeight="1" x14ac:dyDescent="0.2">
      <c r="A43" s="11" t="s">
        <v>7</v>
      </c>
      <c r="B43" s="13"/>
      <c r="C43" s="13"/>
      <c r="D43" s="13"/>
      <c r="E43" s="13"/>
      <c r="F43" s="13"/>
      <c r="G43" s="13"/>
      <c r="H43" s="13"/>
      <c r="I43" s="13"/>
      <c r="J43" s="30">
        <f t="shared" si="6"/>
        <v>0</v>
      </c>
      <c r="K43" s="31">
        <f t="shared" si="7"/>
        <v>0</v>
      </c>
    </row>
    <row r="44" spans="1:11" ht="20.100000000000001" customHeight="1" x14ac:dyDescent="0.2">
      <c r="A44" s="11" t="s">
        <v>8</v>
      </c>
      <c r="B44" s="13"/>
      <c r="C44" s="13"/>
      <c r="D44" s="13"/>
      <c r="E44" s="13"/>
      <c r="F44" s="13"/>
      <c r="G44" s="13"/>
      <c r="H44" s="13"/>
      <c r="I44" s="13"/>
      <c r="J44" s="30">
        <f t="shared" si="6"/>
        <v>0</v>
      </c>
      <c r="K44" s="31">
        <f t="shared" si="7"/>
        <v>0</v>
      </c>
    </row>
    <row r="45" spans="1:11" ht="20.100000000000001" customHeight="1" x14ac:dyDescent="0.2">
      <c r="A45" s="11" t="s">
        <v>9</v>
      </c>
      <c r="B45" s="13"/>
      <c r="C45" s="13"/>
      <c r="D45" s="13"/>
      <c r="E45" s="13"/>
      <c r="F45" s="13"/>
      <c r="G45" s="13"/>
      <c r="H45" s="13"/>
      <c r="I45" s="13"/>
      <c r="J45" s="30">
        <f t="shared" si="6"/>
        <v>0</v>
      </c>
      <c r="K45" s="31">
        <f t="shared" si="7"/>
        <v>0</v>
      </c>
    </row>
    <row r="46" spans="1:11" ht="20.100000000000001" customHeight="1" x14ac:dyDescent="0.2">
      <c r="A46" s="11" t="s">
        <v>10</v>
      </c>
      <c r="B46" s="13"/>
      <c r="C46" s="13"/>
      <c r="D46" s="13"/>
      <c r="E46" s="13"/>
      <c r="F46" s="13"/>
      <c r="G46" s="13"/>
      <c r="H46" s="13"/>
      <c r="I46" s="13"/>
      <c r="J46" s="30">
        <f t="shared" si="6"/>
        <v>0</v>
      </c>
      <c r="K46" s="31">
        <f t="shared" si="7"/>
        <v>0</v>
      </c>
    </row>
    <row r="47" spans="1:11" ht="20.100000000000001" customHeight="1" x14ac:dyDescent="0.2">
      <c r="A47" s="11" t="s">
        <v>11</v>
      </c>
      <c r="B47" s="13"/>
      <c r="C47" s="13"/>
      <c r="D47" s="13"/>
      <c r="E47" s="13"/>
      <c r="F47" s="13"/>
      <c r="G47" s="13"/>
      <c r="H47" s="13"/>
      <c r="I47" s="13"/>
      <c r="J47" s="30">
        <f t="shared" si="6"/>
        <v>0</v>
      </c>
      <c r="K47" s="31">
        <f t="shared" si="7"/>
        <v>0</v>
      </c>
    </row>
    <row r="48" spans="1:11" ht="20.100000000000001" customHeight="1" x14ac:dyDescent="0.2">
      <c r="A48" s="11" t="s">
        <v>12</v>
      </c>
      <c r="B48" s="13"/>
      <c r="C48" s="13"/>
      <c r="D48" s="13"/>
      <c r="E48" s="13"/>
      <c r="F48" s="13"/>
      <c r="G48" s="13"/>
      <c r="H48" s="13"/>
      <c r="I48" s="13"/>
      <c r="J48" s="30">
        <f t="shared" si="6"/>
        <v>0</v>
      </c>
      <c r="K48" s="31">
        <f t="shared" si="7"/>
        <v>0</v>
      </c>
    </row>
    <row r="49" spans="1:11" ht="20.100000000000001" customHeight="1" x14ac:dyDescent="0.2">
      <c r="A49" s="11" t="s">
        <v>13</v>
      </c>
      <c r="B49" s="13"/>
      <c r="C49" s="13"/>
      <c r="D49" s="13"/>
      <c r="E49" s="13"/>
      <c r="F49" s="13"/>
      <c r="G49" s="13"/>
      <c r="H49" s="13"/>
      <c r="I49" s="13"/>
      <c r="J49" s="30">
        <f t="shared" si="6"/>
        <v>0</v>
      </c>
      <c r="K49" s="31">
        <f t="shared" si="7"/>
        <v>0</v>
      </c>
    </row>
    <row r="50" spans="1:11" ht="20.100000000000001" customHeight="1" x14ac:dyDescent="0.2">
      <c r="A50" s="11" t="s">
        <v>14</v>
      </c>
      <c r="B50" s="13"/>
      <c r="C50" s="13"/>
      <c r="D50" s="13"/>
      <c r="E50" s="13"/>
      <c r="F50" s="13"/>
      <c r="G50" s="13"/>
      <c r="H50" s="13"/>
      <c r="I50" s="13"/>
      <c r="J50" s="30">
        <f t="shared" si="6"/>
        <v>0</v>
      </c>
      <c r="K50" s="31">
        <f t="shared" si="7"/>
        <v>0</v>
      </c>
    </row>
    <row r="51" spans="1:11" ht="20.100000000000001" customHeight="1" thickBot="1" x14ac:dyDescent="0.25">
      <c r="A51" s="11" t="s">
        <v>15</v>
      </c>
      <c r="B51" s="13"/>
      <c r="C51" s="13">
        <v>5</v>
      </c>
      <c r="D51" s="13">
        <v>14</v>
      </c>
      <c r="E51" s="13">
        <v>47</v>
      </c>
      <c r="F51" s="13">
        <v>63</v>
      </c>
      <c r="G51" s="13">
        <v>10</v>
      </c>
      <c r="H51" s="13">
        <v>11</v>
      </c>
      <c r="I51" s="13">
        <v>8</v>
      </c>
      <c r="J51" s="30">
        <f t="shared" si="6"/>
        <v>158</v>
      </c>
      <c r="K51" s="31">
        <f t="shared" si="7"/>
        <v>3085</v>
      </c>
    </row>
    <row r="52" spans="1:11" ht="20.100000000000001" customHeight="1" thickBot="1" x14ac:dyDescent="0.25">
      <c r="A52" s="12" t="s">
        <v>16</v>
      </c>
      <c r="B52" s="22">
        <f t="shared" ref="B52:K52" si="8">SUM(B40:B51)</f>
        <v>0</v>
      </c>
      <c r="C52" s="22">
        <f t="shared" si="8"/>
        <v>5</v>
      </c>
      <c r="D52" s="22">
        <f t="shared" si="8"/>
        <v>14</v>
      </c>
      <c r="E52" s="22">
        <f t="shared" si="8"/>
        <v>47</v>
      </c>
      <c r="F52" s="22">
        <f t="shared" si="8"/>
        <v>63</v>
      </c>
      <c r="G52" s="22">
        <f t="shared" si="8"/>
        <v>10</v>
      </c>
      <c r="H52" s="22">
        <f>SUM(H40:H51)</f>
        <v>11</v>
      </c>
      <c r="I52" s="22">
        <f>SUM(I40:I51)</f>
        <v>8</v>
      </c>
      <c r="J52" s="22">
        <f t="shared" si="8"/>
        <v>158</v>
      </c>
      <c r="K52" s="25">
        <f t="shared" si="8"/>
        <v>3085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40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tr">
        <f>A38</f>
        <v>CONGO</v>
      </c>
      <c r="B56" s="4"/>
      <c r="C56" s="4"/>
      <c r="D56" s="4"/>
      <c r="E56" s="5" t="s">
        <v>27</v>
      </c>
      <c r="F56" s="4"/>
      <c r="G56" s="4"/>
      <c r="H56" s="4"/>
      <c r="I56" s="4"/>
      <c r="J56" s="38"/>
      <c r="K56" s="6" t="str">
        <f>K38</f>
        <v>Exercice : 2022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/>
      <c r="C58" s="13"/>
      <c r="D58" s="13"/>
      <c r="E58" s="13"/>
      <c r="F58" s="13"/>
      <c r="G58" s="13"/>
      <c r="H58" s="13"/>
      <c r="I58" s="13"/>
      <c r="J58" s="30">
        <f>SUM(B58:I58)</f>
        <v>0</v>
      </c>
      <c r="K58" s="31">
        <f>B58*500+C58*100+D58*50+E58*25+F58*10+G58*5+H58*2+I58*1</f>
        <v>0</v>
      </c>
    </row>
    <row r="59" spans="1:11" ht="20.100000000000001" customHeight="1" x14ac:dyDescent="0.2">
      <c r="A59" s="11" t="s">
        <v>5</v>
      </c>
      <c r="B59" s="13"/>
      <c r="C59" s="13"/>
      <c r="D59" s="13"/>
      <c r="E59" s="13"/>
      <c r="F59" s="13"/>
      <c r="G59" s="13"/>
      <c r="H59" s="13"/>
      <c r="I59" s="13"/>
      <c r="J59" s="30">
        <f t="shared" ref="J59:J69" si="9">SUM(B59:I59)</f>
        <v>0</v>
      </c>
      <c r="K59" s="31">
        <f t="shared" ref="K59:K69" si="10">B59*500+C59*100+D59*50+E59*25+F59*10+G59*5+H59*2+I59*1</f>
        <v>0</v>
      </c>
    </row>
    <row r="60" spans="1:11" ht="20.100000000000001" customHeight="1" x14ac:dyDescent="0.2">
      <c r="A60" s="11" t="s">
        <v>6</v>
      </c>
      <c r="B60" s="13"/>
      <c r="C60" s="13"/>
      <c r="D60" s="13"/>
      <c r="E60" s="13"/>
      <c r="F60" s="13"/>
      <c r="G60" s="13"/>
      <c r="H60" s="13"/>
      <c r="I60" s="13"/>
      <c r="J60" s="30">
        <f t="shared" si="9"/>
        <v>0</v>
      </c>
      <c r="K60" s="31">
        <f t="shared" si="10"/>
        <v>0</v>
      </c>
    </row>
    <row r="61" spans="1:11" ht="20.100000000000001" customHeight="1" x14ac:dyDescent="0.2">
      <c r="A61" s="11" t="s">
        <v>7</v>
      </c>
      <c r="B61" s="13"/>
      <c r="C61" s="13"/>
      <c r="D61" s="13"/>
      <c r="E61" s="13"/>
      <c r="F61" s="13"/>
      <c r="G61" s="13"/>
      <c r="H61" s="13"/>
      <c r="I61" s="13"/>
      <c r="J61" s="30">
        <f t="shared" si="9"/>
        <v>0</v>
      </c>
      <c r="K61" s="31">
        <f t="shared" si="10"/>
        <v>0</v>
      </c>
    </row>
    <row r="62" spans="1:11" ht="20.100000000000001" customHeight="1" x14ac:dyDescent="0.2">
      <c r="A62" s="11" t="s">
        <v>8</v>
      </c>
      <c r="B62" s="13"/>
      <c r="C62" s="13"/>
      <c r="D62" s="13"/>
      <c r="E62" s="13"/>
      <c r="F62" s="13"/>
      <c r="G62" s="13"/>
      <c r="H62" s="13"/>
      <c r="I62" s="13"/>
      <c r="J62" s="30">
        <f t="shared" si="9"/>
        <v>0</v>
      </c>
      <c r="K62" s="31">
        <f t="shared" si="10"/>
        <v>0</v>
      </c>
    </row>
    <row r="63" spans="1:11" ht="20.100000000000001" customHeight="1" x14ac:dyDescent="0.2">
      <c r="A63" s="11" t="s">
        <v>9</v>
      </c>
      <c r="B63" s="13"/>
      <c r="C63" s="13"/>
      <c r="D63" s="13"/>
      <c r="E63" s="13"/>
      <c r="F63" s="13"/>
      <c r="G63" s="13"/>
      <c r="H63" s="13"/>
      <c r="I63" s="13"/>
      <c r="J63" s="30">
        <f t="shared" si="9"/>
        <v>0</v>
      </c>
      <c r="K63" s="31">
        <f t="shared" si="10"/>
        <v>0</v>
      </c>
    </row>
    <row r="64" spans="1:11" ht="20.100000000000001" customHeight="1" x14ac:dyDescent="0.2">
      <c r="A64" s="11" t="s">
        <v>10</v>
      </c>
      <c r="B64" s="13"/>
      <c r="C64" s="13"/>
      <c r="D64" s="13"/>
      <c r="E64" s="13"/>
      <c r="F64" s="13"/>
      <c r="G64" s="13"/>
      <c r="H64" s="13"/>
      <c r="I64" s="13"/>
      <c r="J64" s="30">
        <f t="shared" si="9"/>
        <v>0</v>
      </c>
      <c r="K64" s="31">
        <f t="shared" si="10"/>
        <v>0</v>
      </c>
    </row>
    <row r="65" spans="1:11" ht="20.100000000000001" customHeight="1" x14ac:dyDescent="0.2">
      <c r="A65" s="11" t="s">
        <v>11</v>
      </c>
      <c r="B65" s="13"/>
      <c r="C65" s="13"/>
      <c r="D65" s="13"/>
      <c r="E65" s="13"/>
      <c r="F65" s="13"/>
      <c r="G65" s="13"/>
      <c r="H65" s="13"/>
      <c r="I65" s="13"/>
      <c r="J65" s="30">
        <f t="shared" si="9"/>
        <v>0</v>
      </c>
      <c r="K65" s="31">
        <f t="shared" si="10"/>
        <v>0</v>
      </c>
    </row>
    <row r="66" spans="1:11" ht="20.100000000000001" customHeight="1" x14ac:dyDescent="0.2">
      <c r="A66" s="11" t="s">
        <v>12</v>
      </c>
      <c r="B66" s="13"/>
      <c r="C66" s="13"/>
      <c r="D66" s="13"/>
      <c r="E66" s="13"/>
      <c r="F66" s="13"/>
      <c r="G66" s="13"/>
      <c r="H66" s="13"/>
      <c r="I66" s="13"/>
      <c r="J66" s="30">
        <f t="shared" si="9"/>
        <v>0</v>
      </c>
      <c r="K66" s="31">
        <f t="shared" si="10"/>
        <v>0</v>
      </c>
    </row>
    <row r="67" spans="1:11" ht="20.100000000000001" customHeight="1" x14ac:dyDescent="0.2">
      <c r="A67" s="11" t="s">
        <v>13</v>
      </c>
      <c r="B67" s="13"/>
      <c r="C67" s="13"/>
      <c r="D67" s="13"/>
      <c r="E67" s="13"/>
      <c r="F67" s="13"/>
      <c r="G67" s="13"/>
      <c r="H67" s="13"/>
      <c r="I67" s="13"/>
      <c r="J67" s="30">
        <f t="shared" si="9"/>
        <v>0</v>
      </c>
      <c r="K67" s="31">
        <f t="shared" si="10"/>
        <v>0</v>
      </c>
    </row>
    <row r="68" spans="1:11" ht="20.100000000000001" customHeight="1" x14ac:dyDescent="0.2">
      <c r="A68" s="11" t="s">
        <v>14</v>
      </c>
      <c r="B68" s="13"/>
      <c r="C68" s="13"/>
      <c r="D68" s="13"/>
      <c r="E68" s="13"/>
      <c r="F68" s="13"/>
      <c r="G68" s="13"/>
      <c r="H68" s="13"/>
      <c r="I68" s="13"/>
      <c r="J68" s="30">
        <f t="shared" si="9"/>
        <v>0</v>
      </c>
      <c r="K68" s="31">
        <f t="shared" si="10"/>
        <v>0</v>
      </c>
    </row>
    <row r="69" spans="1:11" ht="20.100000000000001" customHeight="1" thickBot="1" x14ac:dyDescent="0.25">
      <c r="A69" s="11" t="s">
        <v>15</v>
      </c>
      <c r="B69" s="13">
        <v>125</v>
      </c>
      <c r="C69" s="13">
        <v>26371</v>
      </c>
      <c r="D69" s="13">
        <v>73469</v>
      </c>
      <c r="E69" s="13">
        <v>21225</v>
      </c>
      <c r="F69" s="13">
        <v>165751</v>
      </c>
      <c r="G69" s="13">
        <v>12202</v>
      </c>
      <c r="H69" s="13">
        <v>2049</v>
      </c>
      <c r="I69" s="13">
        <v>3346</v>
      </c>
      <c r="J69" s="30">
        <f t="shared" si="9"/>
        <v>304538</v>
      </c>
      <c r="K69" s="31">
        <f t="shared" si="10"/>
        <v>8629639</v>
      </c>
    </row>
    <row r="70" spans="1:11" ht="20.100000000000001" customHeight="1" thickBot="1" x14ac:dyDescent="0.25">
      <c r="A70" s="12" t="s">
        <v>16</v>
      </c>
      <c r="B70" s="22">
        <f t="shared" ref="B70:K70" si="11">SUM(B58:B69)</f>
        <v>125</v>
      </c>
      <c r="C70" s="22">
        <f t="shared" si="11"/>
        <v>26371</v>
      </c>
      <c r="D70" s="22">
        <f t="shared" si="11"/>
        <v>73469</v>
      </c>
      <c r="E70" s="22">
        <f t="shared" si="11"/>
        <v>21225</v>
      </c>
      <c r="F70" s="22">
        <f t="shared" si="11"/>
        <v>165751</v>
      </c>
      <c r="G70" s="22">
        <f t="shared" si="11"/>
        <v>12202</v>
      </c>
      <c r="H70" s="22">
        <f>SUM(H58:H69)</f>
        <v>2049</v>
      </c>
      <c r="I70" s="22">
        <f>SUM(I58:I69)</f>
        <v>3346</v>
      </c>
      <c r="J70" s="22">
        <f t="shared" si="11"/>
        <v>304538</v>
      </c>
      <c r="K70" s="25">
        <f t="shared" si="11"/>
        <v>8629639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59" orientation="landscape" r:id="rId1"/>
  <headerFooter alignWithMargins="0"/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1"/>
  <sheetViews>
    <sheetView view="pageBreakPreview" zoomScaleSheetLayoutView="100" workbookViewId="0">
      <selection activeCell="D1" sqref="D1"/>
    </sheetView>
  </sheetViews>
  <sheetFormatPr baseColWidth="10" defaultColWidth="11.42578125" defaultRowHeight="20.100000000000001" customHeight="1" x14ac:dyDescent="0.2"/>
  <cols>
    <col min="1" max="1" width="14.5703125" style="2" customWidth="1"/>
    <col min="2" max="2" width="22.5703125" style="2" customWidth="1"/>
    <col min="3" max="5" width="20.5703125" style="2" bestFit="1" customWidth="1"/>
    <col min="6" max="6" width="22.140625" style="2" bestFit="1" customWidth="1"/>
    <col min="7" max="7" width="22" style="2" customWidth="1"/>
    <col min="8" max="8" width="29" style="2" customWidth="1"/>
    <col min="9" max="9" width="18.7109375" style="2" bestFit="1" customWidth="1"/>
    <col min="10" max="10" width="21.7109375" style="2" customWidth="1"/>
    <col min="11" max="11" width="2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39" t="s">
        <v>20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24</v>
      </c>
      <c r="B3" s="4"/>
      <c r="C3" s="4"/>
      <c r="D3" s="4"/>
      <c r="E3" s="5" t="s">
        <v>0</v>
      </c>
      <c r="F3" s="4"/>
      <c r="G3" s="38"/>
      <c r="H3" s="14" t="s">
        <v>34</v>
      </c>
      <c r="I3" s="38"/>
      <c r="J3" s="6"/>
    </row>
    <row r="4" spans="1:10" ht="24.95" customHeight="1" thickTop="1" thickBot="1" x14ac:dyDescent="0.25">
      <c r="A4" s="18" t="s">
        <v>1</v>
      </c>
      <c r="B4" s="19">
        <v>10000</v>
      </c>
      <c r="C4" s="19">
        <v>5000</v>
      </c>
      <c r="D4" s="19">
        <v>2000</v>
      </c>
      <c r="E4" s="19">
        <v>1000</v>
      </c>
      <c r="F4" s="20">
        <v>500</v>
      </c>
      <c r="G4" s="20" t="s">
        <v>2</v>
      </c>
      <c r="H4" s="21" t="s">
        <v>3</v>
      </c>
    </row>
    <row r="5" spans="1:10" ht="24.95" customHeight="1" x14ac:dyDescent="0.2">
      <c r="A5" s="11" t="s">
        <v>4</v>
      </c>
      <c r="B5" s="13">
        <v>6296316</v>
      </c>
      <c r="C5" s="13">
        <v>1140786</v>
      </c>
      <c r="D5" s="13">
        <v>321032</v>
      </c>
      <c r="E5" s="13">
        <v>290064</v>
      </c>
      <c r="F5" s="13">
        <v>252022</v>
      </c>
      <c r="G5" s="27">
        <f>SUM(B5:F5)</f>
        <v>8300220</v>
      </c>
      <c r="H5" s="26">
        <f>+B5*10000+C5*5000+D5*2000+E5*1000+F5*500</f>
        <v>69725229000</v>
      </c>
    </row>
    <row r="6" spans="1:10" ht="24.95" customHeight="1" x14ac:dyDescent="0.2">
      <c r="A6" s="11" t="s">
        <v>5</v>
      </c>
      <c r="B6" s="13">
        <v>5554366</v>
      </c>
      <c r="C6" s="13">
        <v>698113</v>
      </c>
      <c r="D6" s="13">
        <v>226258</v>
      </c>
      <c r="E6" s="13">
        <v>273606</v>
      </c>
      <c r="F6" s="13">
        <v>233017</v>
      </c>
      <c r="G6" s="27">
        <f t="shared" ref="G6:G16" si="0">SUM(B6:F6)</f>
        <v>6985360</v>
      </c>
      <c r="H6" s="26">
        <f t="shared" ref="H6:H16" si="1">+B6*10000+C6*5000+D6*2000+E6*1000+F6*500</f>
        <v>59876855500</v>
      </c>
    </row>
    <row r="7" spans="1:10" ht="24.95" customHeight="1" x14ac:dyDescent="0.2">
      <c r="A7" s="11" t="s">
        <v>6</v>
      </c>
      <c r="B7" s="13">
        <v>5622649</v>
      </c>
      <c r="C7" s="13">
        <v>1107967</v>
      </c>
      <c r="D7" s="13">
        <v>648101</v>
      </c>
      <c r="E7" s="13">
        <v>532023</v>
      </c>
      <c r="F7" s="13">
        <v>526033</v>
      </c>
      <c r="G7" s="27">
        <f t="shared" si="0"/>
        <v>8436773</v>
      </c>
      <c r="H7" s="26">
        <f t="shared" si="1"/>
        <v>63857566500</v>
      </c>
    </row>
    <row r="8" spans="1:10" ht="24.95" customHeight="1" x14ac:dyDescent="0.2">
      <c r="A8" s="11" t="s">
        <v>7</v>
      </c>
      <c r="B8" s="13">
        <v>5128554</v>
      </c>
      <c r="C8" s="13">
        <v>755338</v>
      </c>
      <c r="D8" s="13">
        <v>343006</v>
      </c>
      <c r="E8" s="13">
        <v>384036</v>
      </c>
      <c r="F8" s="13">
        <v>300017</v>
      </c>
      <c r="G8" s="27">
        <f t="shared" si="0"/>
        <v>6910951</v>
      </c>
      <c r="H8" s="26">
        <f t="shared" si="1"/>
        <v>56282286500</v>
      </c>
    </row>
    <row r="9" spans="1:10" ht="24.95" customHeight="1" x14ac:dyDescent="0.2">
      <c r="A9" s="11" t="s">
        <v>19</v>
      </c>
      <c r="B9" s="13">
        <v>4525489</v>
      </c>
      <c r="C9" s="13">
        <v>689839</v>
      </c>
      <c r="D9" s="13">
        <v>340193</v>
      </c>
      <c r="E9" s="13">
        <v>394556</v>
      </c>
      <c r="F9" s="13">
        <v>539030</v>
      </c>
      <c r="G9" s="27">
        <f t="shared" si="0"/>
        <v>6489107</v>
      </c>
      <c r="H9" s="26">
        <f t="shared" si="1"/>
        <v>50048542000</v>
      </c>
    </row>
    <row r="10" spans="1:10" ht="24.95" customHeight="1" x14ac:dyDescent="0.2">
      <c r="A10" s="11" t="s">
        <v>9</v>
      </c>
      <c r="B10" s="13">
        <v>5991879</v>
      </c>
      <c r="C10" s="13">
        <v>911223</v>
      </c>
      <c r="D10" s="13">
        <v>668176</v>
      </c>
      <c r="E10" s="13">
        <v>475492</v>
      </c>
      <c r="F10" s="13">
        <v>411357</v>
      </c>
      <c r="G10" s="27">
        <f t="shared" si="0"/>
        <v>8458127</v>
      </c>
      <c r="H10" s="26">
        <f t="shared" si="1"/>
        <v>66492427500</v>
      </c>
    </row>
    <row r="11" spans="1:10" ht="24.95" customHeight="1" x14ac:dyDescent="0.2">
      <c r="A11" s="11" t="s">
        <v>10</v>
      </c>
      <c r="B11" s="13">
        <v>5834452</v>
      </c>
      <c r="C11" s="13">
        <v>843868</v>
      </c>
      <c r="D11" s="13">
        <v>660164</v>
      </c>
      <c r="E11" s="13">
        <v>344229</v>
      </c>
      <c r="F11" s="13">
        <v>450003</v>
      </c>
      <c r="G11" s="27">
        <f t="shared" si="0"/>
        <v>8132716</v>
      </c>
      <c r="H11" s="26">
        <f t="shared" si="1"/>
        <v>64453418500</v>
      </c>
    </row>
    <row r="12" spans="1:10" ht="24.95" customHeight="1" x14ac:dyDescent="0.2">
      <c r="A12" s="11" t="s">
        <v>11</v>
      </c>
      <c r="B12" s="13">
        <v>6707863</v>
      </c>
      <c r="C12" s="13">
        <v>894806</v>
      </c>
      <c r="D12" s="13">
        <v>521060</v>
      </c>
      <c r="E12" s="13">
        <v>567173</v>
      </c>
      <c r="F12" s="13">
        <v>404001</v>
      </c>
      <c r="G12" s="27">
        <f t="shared" si="0"/>
        <v>9094903</v>
      </c>
      <c r="H12" s="26">
        <f t="shared" si="1"/>
        <v>73363953500</v>
      </c>
    </row>
    <row r="13" spans="1:10" ht="24.95" customHeight="1" x14ac:dyDescent="0.2">
      <c r="A13" s="11" t="s">
        <v>12</v>
      </c>
      <c r="B13" s="13">
        <v>7959849</v>
      </c>
      <c r="C13" s="13">
        <v>778192</v>
      </c>
      <c r="D13" s="13">
        <v>854047</v>
      </c>
      <c r="E13" s="13">
        <v>459024</v>
      </c>
      <c r="F13" s="13">
        <v>389012</v>
      </c>
      <c r="G13" s="27">
        <f t="shared" si="0"/>
        <v>10440124</v>
      </c>
      <c r="H13" s="26">
        <f t="shared" si="1"/>
        <v>85851074000</v>
      </c>
    </row>
    <row r="14" spans="1:10" ht="24.95" customHeight="1" x14ac:dyDescent="0.2">
      <c r="A14" s="11" t="s">
        <v>13</v>
      </c>
      <c r="B14" s="13">
        <v>6952421</v>
      </c>
      <c r="C14" s="13">
        <v>636615</v>
      </c>
      <c r="D14" s="13">
        <v>535017</v>
      </c>
      <c r="E14" s="13">
        <v>595048</v>
      </c>
      <c r="F14" s="13">
        <v>808007</v>
      </c>
      <c r="G14" s="27">
        <f t="shared" si="0"/>
        <v>9527108</v>
      </c>
      <c r="H14" s="26">
        <f t="shared" si="1"/>
        <v>74776370500</v>
      </c>
    </row>
    <row r="15" spans="1:10" ht="24.95" customHeight="1" x14ac:dyDescent="0.2">
      <c r="A15" s="11" t="s">
        <v>14</v>
      </c>
      <c r="B15" s="13">
        <v>6475910</v>
      </c>
      <c r="C15" s="13">
        <v>506740</v>
      </c>
      <c r="D15" s="13">
        <v>834161</v>
      </c>
      <c r="E15" s="13">
        <v>507046</v>
      </c>
      <c r="F15" s="13">
        <v>693012</v>
      </c>
      <c r="G15" s="27">
        <f t="shared" si="0"/>
        <v>9016869</v>
      </c>
      <c r="H15" s="26">
        <f t="shared" si="1"/>
        <v>69814674000</v>
      </c>
    </row>
    <row r="16" spans="1:10" ht="24.95" customHeight="1" thickBot="1" x14ac:dyDescent="0.25">
      <c r="A16" s="11" t="s">
        <v>15</v>
      </c>
      <c r="B16" s="13">
        <v>7484977</v>
      </c>
      <c r="C16" s="13">
        <v>413107</v>
      </c>
      <c r="D16" s="13">
        <v>495157</v>
      </c>
      <c r="E16" s="13">
        <v>319610</v>
      </c>
      <c r="F16" s="13">
        <v>436962</v>
      </c>
      <c r="G16" s="27">
        <f t="shared" si="0"/>
        <v>9149813</v>
      </c>
      <c r="H16" s="26">
        <f t="shared" si="1"/>
        <v>78443710000</v>
      </c>
    </row>
    <row r="17" spans="1:10" ht="24.95" customHeight="1" thickBot="1" x14ac:dyDescent="0.25">
      <c r="A17" s="12" t="s">
        <v>16</v>
      </c>
      <c r="B17" s="22">
        <f>SUM(B5:B16)</f>
        <v>74534725</v>
      </c>
      <c r="C17" s="22">
        <f t="shared" ref="C17:H17" si="2">SUM(C5:C16)</f>
        <v>9376594</v>
      </c>
      <c r="D17" s="22">
        <f t="shared" si="2"/>
        <v>6446372</v>
      </c>
      <c r="E17" s="22">
        <f t="shared" si="2"/>
        <v>5141907</v>
      </c>
      <c r="F17" s="22">
        <f t="shared" si="2"/>
        <v>5442473</v>
      </c>
      <c r="G17" s="22">
        <f t="shared" si="2"/>
        <v>100942071</v>
      </c>
      <c r="H17" s="22">
        <f t="shared" si="2"/>
        <v>812986107500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40" t="s">
        <v>18</v>
      </c>
      <c r="E19" s="4"/>
      <c r="F19" s="4"/>
      <c r="G19" s="1"/>
      <c r="H19" s="1"/>
      <c r="I19" s="1"/>
      <c r="J19" s="1"/>
    </row>
    <row r="20" spans="1:10" ht="20.100000000000001" customHeight="1" thickBot="1" x14ac:dyDescent="0.25">
      <c r="A20" s="4" t="str">
        <f>A3</f>
        <v>GABON</v>
      </c>
      <c r="B20" s="4"/>
      <c r="C20" s="4"/>
      <c r="D20" s="4"/>
      <c r="E20" s="5" t="s">
        <v>0</v>
      </c>
      <c r="F20" s="4"/>
      <c r="G20" s="38"/>
      <c r="H20" s="14" t="str">
        <f>H3</f>
        <v>Exercice : 2022</v>
      </c>
      <c r="I20" s="38"/>
      <c r="J20" s="6"/>
    </row>
    <row r="21" spans="1:10" ht="24.95" customHeight="1" thickTop="1" thickBot="1" x14ac:dyDescent="0.25">
      <c r="A21" s="18" t="s">
        <v>1</v>
      </c>
      <c r="B21" s="19">
        <v>10000</v>
      </c>
      <c r="C21" s="19">
        <v>5000</v>
      </c>
      <c r="D21" s="19">
        <v>2000</v>
      </c>
      <c r="E21" s="19">
        <v>1000</v>
      </c>
      <c r="F21" s="20">
        <v>500</v>
      </c>
      <c r="G21" s="20" t="s">
        <v>2</v>
      </c>
      <c r="H21" s="21" t="s">
        <v>3</v>
      </c>
    </row>
    <row r="22" spans="1:10" ht="24.95" customHeight="1" x14ac:dyDescent="0.2">
      <c r="A22" s="11" t="s">
        <v>4</v>
      </c>
      <c r="B22" s="13">
        <v>-4382606</v>
      </c>
      <c r="C22" s="13">
        <v>-673016</v>
      </c>
      <c r="D22" s="13">
        <v>-683396</v>
      </c>
      <c r="E22" s="13">
        <v>-327975</v>
      </c>
      <c r="F22" s="13">
        <v>-283959</v>
      </c>
      <c r="G22" s="27">
        <f>SUM(B22:F22)</f>
        <v>-6350952</v>
      </c>
      <c r="H22" s="26">
        <f>+B22*10000+C22*5000+D22*2000+E22*1000+F22*500</f>
        <v>-49027886500</v>
      </c>
    </row>
    <row r="23" spans="1:10" ht="24.95" customHeight="1" x14ac:dyDescent="0.2">
      <c r="A23" s="11" t="s">
        <v>5</v>
      </c>
      <c r="B23" s="13">
        <v>-6157982</v>
      </c>
      <c r="C23" s="13">
        <v>-723341</v>
      </c>
      <c r="D23" s="13">
        <v>-322939</v>
      </c>
      <c r="E23" s="13">
        <v>-388251</v>
      </c>
      <c r="F23" s="13">
        <v>-277828</v>
      </c>
      <c r="G23" s="27">
        <f t="shared" ref="G23:G33" si="3">SUM(B23:F23)</f>
        <v>-7870341</v>
      </c>
      <c r="H23" s="26">
        <f t="shared" ref="H23:H33" si="4">+B23*10000+C23*5000+D23*2000+E23*1000+F23*500</f>
        <v>-66369568000</v>
      </c>
    </row>
    <row r="24" spans="1:10" ht="24.95" customHeight="1" x14ac:dyDescent="0.2">
      <c r="A24" s="11" t="s">
        <v>6</v>
      </c>
      <c r="B24" s="13">
        <v>-6949033</v>
      </c>
      <c r="C24" s="13">
        <v>-735495</v>
      </c>
      <c r="D24" s="13">
        <v>-521945</v>
      </c>
      <c r="E24" s="13">
        <v>-501002</v>
      </c>
      <c r="F24" s="13">
        <v>-429633</v>
      </c>
      <c r="G24" s="27">
        <f t="shared" si="3"/>
        <v>-9137108</v>
      </c>
      <c r="H24" s="26">
        <f t="shared" si="4"/>
        <v>-74927513500</v>
      </c>
    </row>
    <row r="25" spans="1:10" ht="24.95" customHeight="1" x14ac:dyDescent="0.2">
      <c r="A25" s="11" t="s">
        <v>7</v>
      </c>
      <c r="B25" s="13">
        <v>-6214946</v>
      </c>
      <c r="C25" s="13">
        <v>-867448</v>
      </c>
      <c r="D25" s="13">
        <v>-727944</v>
      </c>
      <c r="E25" s="13">
        <v>-684373</v>
      </c>
      <c r="F25" s="13">
        <v>-530828</v>
      </c>
      <c r="G25" s="27">
        <f t="shared" si="3"/>
        <v>-9025539</v>
      </c>
      <c r="H25" s="26">
        <f t="shared" si="4"/>
        <v>-68892375000</v>
      </c>
    </row>
    <row r="26" spans="1:10" ht="24.95" customHeight="1" x14ac:dyDescent="0.2">
      <c r="A26" s="11" t="s">
        <v>19</v>
      </c>
      <c r="B26" s="13">
        <v>-6409147</v>
      </c>
      <c r="C26" s="13">
        <v>-803512</v>
      </c>
      <c r="D26" s="13">
        <v>-844631</v>
      </c>
      <c r="E26" s="13">
        <v>-708494</v>
      </c>
      <c r="F26" s="13">
        <v>-596534</v>
      </c>
      <c r="G26" s="27">
        <f t="shared" si="3"/>
        <v>-9362318</v>
      </c>
      <c r="H26" s="26">
        <f t="shared" si="4"/>
        <v>-70805053000</v>
      </c>
    </row>
    <row r="27" spans="1:10" ht="24.95" customHeight="1" x14ac:dyDescent="0.2">
      <c r="A27" s="11" t="s">
        <v>9</v>
      </c>
      <c r="B27" s="13">
        <v>-8291445</v>
      </c>
      <c r="C27" s="13">
        <v>-1041079</v>
      </c>
      <c r="D27" s="13">
        <v>-1071377</v>
      </c>
      <c r="E27" s="13">
        <v>-624077</v>
      </c>
      <c r="F27" s="13">
        <v>-875584</v>
      </c>
      <c r="G27" s="27">
        <f t="shared" si="3"/>
        <v>-11903562</v>
      </c>
      <c r="H27" s="26">
        <f t="shared" si="4"/>
        <v>-91324468000</v>
      </c>
    </row>
    <row r="28" spans="1:10" ht="24.95" customHeight="1" x14ac:dyDescent="0.2">
      <c r="A28" s="11" t="s">
        <v>10</v>
      </c>
      <c r="B28" s="13">
        <v>-7836163</v>
      </c>
      <c r="C28" s="13">
        <v>-935270</v>
      </c>
      <c r="D28" s="13">
        <v>-1085539</v>
      </c>
      <c r="E28" s="13">
        <v>-673070</v>
      </c>
      <c r="F28" s="13">
        <v>-1769044</v>
      </c>
      <c r="G28" s="27">
        <f t="shared" si="3"/>
        <v>-12299086</v>
      </c>
      <c r="H28" s="26">
        <f t="shared" si="4"/>
        <v>-86766650000</v>
      </c>
    </row>
    <row r="29" spans="1:10" ht="24.95" customHeight="1" x14ac:dyDescent="0.2">
      <c r="A29" s="11" t="s">
        <v>11</v>
      </c>
      <c r="B29" s="13">
        <v>-8503071</v>
      </c>
      <c r="C29" s="13">
        <v>-438156</v>
      </c>
      <c r="D29" s="13">
        <v>-667795</v>
      </c>
      <c r="E29" s="13">
        <v>-294566</v>
      </c>
      <c r="F29" s="13">
        <v>-389135</v>
      </c>
      <c r="G29" s="27">
        <f t="shared" si="3"/>
        <v>-10292723</v>
      </c>
      <c r="H29" s="26">
        <f t="shared" si="4"/>
        <v>-89046213500</v>
      </c>
    </row>
    <row r="30" spans="1:10" ht="24.95" customHeight="1" x14ac:dyDescent="0.2">
      <c r="A30" s="11" t="s">
        <v>12</v>
      </c>
      <c r="B30" s="13">
        <v>-7891018</v>
      </c>
      <c r="C30" s="13">
        <v>-522043</v>
      </c>
      <c r="D30" s="13">
        <v>-441093</v>
      </c>
      <c r="E30" s="13">
        <v>-331927</v>
      </c>
      <c r="F30" s="13">
        <v>-335786</v>
      </c>
      <c r="G30" s="27">
        <f t="shared" si="3"/>
        <v>-9521867</v>
      </c>
      <c r="H30" s="26">
        <f t="shared" si="4"/>
        <v>-82902401000</v>
      </c>
    </row>
    <row r="31" spans="1:10" ht="24.95" customHeight="1" x14ac:dyDescent="0.2">
      <c r="A31" s="11" t="s">
        <v>13</v>
      </c>
      <c r="B31" s="13">
        <v>-7497986</v>
      </c>
      <c r="C31" s="13">
        <v>-316915</v>
      </c>
      <c r="D31" s="13">
        <v>-554921</v>
      </c>
      <c r="E31" s="13">
        <v>-324037</v>
      </c>
      <c r="F31" s="13">
        <v>-345863</v>
      </c>
      <c r="G31" s="27">
        <f t="shared" si="3"/>
        <v>-9039722</v>
      </c>
      <c r="H31" s="26">
        <f t="shared" si="4"/>
        <v>-78171245500</v>
      </c>
    </row>
    <row r="32" spans="1:10" ht="24.95" customHeight="1" x14ac:dyDescent="0.2">
      <c r="A32" s="11" t="s">
        <v>14</v>
      </c>
      <c r="B32" s="13">
        <v>-7014162</v>
      </c>
      <c r="C32" s="13">
        <v>-283224</v>
      </c>
      <c r="D32" s="13">
        <v>-267379</v>
      </c>
      <c r="E32" s="13">
        <v>-349905</v>
      </c>
      <c r="F32" s="13">
        <v>-379822</v>
      </c>
      <c r="G32" s="27">
        <f t="shared" si="3"/>
        <v>-8294492</v>
      </c>
      <c r="H32" s="26">
        <f t="shared" si="4"/>
        <v>-72632314000</v>
      </c>
    </row>
    <row r="33" spans="1:11" ht="24.95" customHeight="1" thickBot="1" x14ac:dyDescent="0.25">
      <c r="A33" s="11" t="s">
        <v>15</v>
      </c>
      <c r="B33" s="13">
        <v>-10009934</v>
      </c>
      <c r="C33" s="13">
        <v>-1146088</v>
      </c>
      <c r="D33" s="13">
        <v>-1344973</v>
      </c>
      <c r="E33" s="13">
        <v>-985545</v>
      </c>
      <c r="F33" s="13">
        <v>-1150330</v>
      </c>
      <c r="G33" s="27">
        <f t="shared" si="3"/>
        <v>-14636870</v>
      </c>
      <c r="H33" s="26">
        <f t="shared" si="4"/>
        <v>-110080436000</v>
      </c>
    </row>
    <row r="34" spans="1:11" ht="24.95" customHeight="1" thickBot="1" x14ac:dyDescent="0.25">
      <c r="A34" s="12" t="s">
        <v>16</v>
      </c>
      <c r="B34" s="22">
        <f t="shared" ref="B34:H34" si="5">SUM(B22:B33)</f>
        <v>-87157493</v>
      </c>
      <c r="C34" s="22">
        <f t="shared" si="5"/>
        <v>-8485587</v>
      </c>
      <c r="D34" s="22">
        <f t="shared" si="5"/>
        <v>-8533932</v>
      </c>
      <c r="E34" s="22">
        <f t="shared" si="5"/>
        <v>-6193222</v>
      </c>
      <c r="F34" s="22">
        <f t="shared" si="5"/>
        <v>-7364346</v>
      </c>
      <c r="G34" s="22">
        <f t="shared" si="5"/>
        <v>-117734580</v>
      </c>
      <c r="H34" s="22">
        <f t="shared" si="5"/>
        <v>-940946124000</v>
      </c>
    </row>
    <row r="35" spans="1:11" ht="20.100000000000001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1" ht="20.100000000000001" customHeight="1" x14ac:dyDescent="0.2">
      <c r="A37" s="1"/>
      <c r="B37" s="1"/>
      <c r="C37" s="1"/>
      <c r="D37" s="39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tr">
        <f>A20</f>
        <v>GABON</v>
      </c>
      <c r="B38" s="4"/>
      <c r="C38" s="4"/>
      <c r="D38" s="4"/>
      <c r="E38" s="5" t="s">
        <v>27</v>
      </c>
      <c r="F38" s="4"/>
      <c r="G38" s="4"/>
      <c r="H38" s="4"/>
      <c r="I38" s="4"/>
      <c r="J38" s="38"/>
      <c r="K38" s="14" t="str">
        <f>H20</f>
        <v>Exercice : 2022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/>
      <c r="C40" s="13"/>
      <c r="D40" s="13"/>
      <c r="E40" s="13"/>
      <c r="F40" s="13"/>
      <c r="G40" s="13"/>
      <c r="H40" s="13"/>
      <c r="I40" s="13"/>
      <c r="J40" s="30">
        <f>SUM(B40:I40)</f>
        <v>0</v>
      </c>
      <c r="K40" s="31">
        <f>B40*500+C40*100+D40*50+E40*25+F40*10+G40*5+H40*2+I40*1</f>
        <v>0</v>
      </c>
    </row>
    <row r="41" spans="1:11" ht="20.100000000000001" customHeight="1" x14ac:dyDescent="0.2">
      <c r="A41" s="11" t="s">
        <v>5</v>
      </c>
      <c r="B41" s="13"/>
      <c r="C41" s="13"/>
      <c r="D41" s="13"/>
      <c r="E41" s="13"/>
      <c r="F41" s="13"/>
      <c r="G41" s="13"/>
      <c r="H41" s="13"/>
      <c r="I41" s="13"/>
      <c r="J41" s="30">
        <f t="shared" ref="J41:J51" si="6">SUM(B41:I41)</f>
        <v>0</v>
      </c>
      <c r="K41" s="31">
        <f t="shared" ref="K41:K51" si="7">B41*500+C41*100+D41*50+E41*25+F41*10+G41*5+H41*2+I41*1</f>
        <v>0</v>
      </c>
    </row>
    <row r="42" spans="1:11" ht="20.100000000000001" customHeight="1" x14ac:dyDescent="0.2">
      <c r="A42" s="11" t="s">
        <v>6</v>
      </c>
      <c r="B42" s="13"/>
      <c r="C42" s="13"/>
      <c r="D42" s="13"/>
      <c r="E42" s="13"/>
      <c r="F42" s="13"/>
      <c r="G42" s="13"/>
      <c r="H42" s="13"/>
      <c r="I42" s="13"/>
      <c r="J42" s="30">
        <f t="shared" si="6"/>
        <v>0</v>
      </c>
      <c r="K42" s="31">
        <f t="shared" si="7"/>
        <v>0</v>
      </c>
    </row>
    <row r="43" spans="1:11" ht="20.100000000000001" customHeight="1" x14ac:dyDescent="0.2">
      <c r="A43" s="11" t="s">
        <v>7</v>
      </c>
      <c r="B43" s="13"/>
      <c r="C43" s="13"/>
      <c r="D43" s="13"/>
      <c r="E43" s="13"/>
      <c r="F43" s="13"/>
      <c r="G43" s="13"/>
      <c r="H43" s="13"/>
      <c r="I43" s="13"/>
      <c r="J43" s="30">
        <f t="shared" si="6"/>
        <v>0</v>
      </c>
      <c r="K43" s="31">
        <f t="shared" si="7"/>
        <v>0</v>
      </c>
    </row>
    <row r="44" spans="1:11" ht="20.100000000000001" customHeight="1" x14ac:dyDescent="0.2">
      <c r="A44" s="11" t="s">
        <v>8</v>
      </c>
      <c r="B44" s="13"/>
      <c r="C44" s="13"/>
      <c r="D44" s="13"/>
      <c r="E44" s="13"/>
      <c r="F44" s="13"/>
      <c r="G44" s="13"/>
      <c r="H44" s="13"/>
      <c r="I44" s="13"/>
      <c r="J44" s="30">
        <f t="shared" si="6"/>
        <v>0</v>
      </c>
      <c r="K44" s="31">
        <f t="shared" si="7"/>
        <v>0</v>
      </c>
    </row>
    <row r="45" spans="1:11" ht="20.100000000000001" customHeight="1" x14ac:dyDescent="0.2">
      <c r="A45" s="11" t="s">
        <v>9</v>
      </c>
      <c r="B45" s="13"/>
      <c r="C45" s="13"/>
      <c r="D45" s="13"/>
      <c r="E45" s="13"/>
      <c r="F45" s="13"/>
      <c r="G45" s="13"/>
      <c r="H45" s="13"/>
      <c r="I45" s="13"/>
      <c r="J45" s="30">
        <f t="shared" si="6"/>
        <v>0</v>
      </c>
      <c r="K45" s="31">
        <f t="shared" si="7"/>
        <v>0</v>
      </c>
    </row>
    <row r="46" spans="1:11" ht="20.100000000000001" customHeight="1" x14ac:dyDescent="0.2">
      <c r="A46" s="11" t="s">
        <v>10</v>
      </c>
      <c r="B46" s="13"/>
      <c r="C46" s="13"/>
      <c r="D46" s="13"/>
      <c r="E46" s="13"/>
      <c r="F46" s="13"/>
      <c r="G46" s="13"/>
      <c r="H46" s="13"/>
      <c r="I46" s="13"/>
      <c r="J46" s="30">
        <f t="shared" si="6"/>
        <v>0</v>
      </c>
      <c r="K46" s="31">
        <f t="shared" si="7"/>
        <v>0</v>
      </c>
    </row>
    <row r="47" spans="1:11" ht="20.100000000000001" customHeight="1" x14ac:dyDescent="0.2">
      <c r="A47" s="11" t="s">
        <v>11</v>
      </c>
      <c r="B47" s="13"/>
      <c r="C47" s="13"/>
      <c r="D47" s="13"/>
      <c r="E47" s="13"/>
      <c r="F47" s="13"/>
      <c r="G47" s="13"/>
      <c r="H47" s="13"/>
      <c r="I47" s="13"/>
      <c r="J47" s="30">
        <f t="shared" si="6"/>
        <v>0</v>
      </c>
      <c r="K47" s="31">
        <f t="shared" si="7"/>
        <v>0</v>
      </c>
    </row>
    <row r="48" spans="1:11" ht="20.100000000000001" customHeight="1" x14ac:dyDescent="0.2">
      <c r="A48" s="11" t="s">
        <v>12</v>
      </c>
      <c r="B48" s="13"/>
      <c r="C48" s="13"/>
      <c r="D48" s="13"/>
      <c r="E48" s="13"/>
      <c r="F48" s="13"/>
      <c r="G48" s="13"/>
      <c r="H48" s="13"/>
      <c r="I48" s="13"/>
      <c r="J48" s="30">
        <f t="shared" si="6"/>
        <v>0</v>
      </c>
      <c r="K48" s="31">
        <f t="shared" si="7"/>
        <v>0</v>
      </c>
    </row>
    <row r="49" spans="1:11" ht="20.100000000000001" customHeight="1" x14ac:dyDescent="0.2">
      <c r="A49" s="11" t="s">
        <v>13</v>
      </c>
      <c r="B49" s="13"/>
      <c r="C49" s="13"/>
      <c r="D49" s="13"/>
      <c r="E49" s="13"/>
      <c r="F49" s="13"/>
      <c r="G49" s="13"/>
      <c r="H49" s="13"/>
      <c r="I49" s="13"/>
      <c r="J49" s="30">
        <f t="shared" si="6"/>
        <v>0</v>
      </c>
      <c r="K49" s="31">
        <f t="shared" si="7"/>
        <v>0</v>
      </c>
    </row>
    <row r="50" spans="1:11" ht="20.100000000000001" customHeight="1" x14ac:dyDescent="0.2">
      <c r="A50" s="11" t="s">
        <v>14</v>
      </c>
      <c r="B50" s="13"/>
      <c r="C50" s="13"/>
      <c r="D50" s="13"/>
      <c r="E50" s="13"/>
      <c r="F50" s="13"/>
      <c r="G50" s="13"/>
      <c r="H50" s="13"/>
      <c r="I50" s="13"/>
      <c r="J50" s="30">
        <f t="shared" si="6"/>
        <v>0</v>
      </c>
      <c r="K50" s="31">
        <f t="shared" si="7"/>
        <v>0</v>
      </c>
    </row>
    <row r="51" spans="1:11" ht="20.100000000000001" customHeight="1" thickBot="1" x14ac:dyDescent="0.25">
      <c r="A51" s="11" t="s">
        <v>15</v>
      </c>
      <c r="B51" s="13"/>
      <c r="C51" s="13">
        <v>34</v>
      </c>
      <c r="D51" s="13">
        <v>16</v>
      </c>
      <c r="E51" s="13">
        <v>3</v>
      </c>
      <c r="F51" s="13">
        <v>32</v>
      </c>
      <c r="G51" s="13">
        <v>12</v>
      </c>
      <c r="H51" s="13">
        <v>3</v>
      </c>
      <c r="I51" s="13">
        <v>22</v>
      </c>
      <c r="J51" s="30">
        <f t="shared" si="6"/>
        <v>122</v>
      </c>
      <c r="K51" s="31">
        <f t="shared" si="7"/>
        <v>4683</v>
      </c>
    </row>
    <row r="52" spans="1:11" ht="20.100000000000001" customHeight="1" thickBot="1" x14ac:dyDescent="0.25">
      <c r="A52" s="12" t="s">
        <v>16</v>
      </c>
      <c r="B52" s="22">
        <f t="shared" ref="B52:K52" si="8">SUM(B40:B51)</f>
        <v>0</v>
      </c>
      <c r="C52" s="22">
        <f t="shared" si="8"/>
        <v>34</v>
      </c>
      <c r="D52" s="22">
        <f t="shared" si="8"/>
        <v>16</v>
      </c>
      <c r="E52" s="22">
        <f t="shared" si="8"/>
        <v>3</v>
      </c>
      <c r="F52" s="22">
        <f t="shared" si="8"/>
        <v>32</v>
      </c>
      <c r="G52" s="22">
        <f t="shared" si="8"/>
        <v>12</v>
      </c>
      <c r="H52" s="22">
        <f>SUM(H40:H51)</f>
        <v>3</v>
      </c>
      <c r="I52" s="22">
        <f>SUM(I40:I51)</f>
        <v>22</v>
      </c>
      <c r="J52" s="22">
        <f t="shared" si="8"/>
        <v>122</v>
      </c>
      <c r="K52" s="25">
        <f t="shared" si="8"/>
        <v>4683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40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tr">
        <f>A38</f>
        <v>GABON</v>
      </c>
      <c r="B56" s="4"/>
      <c r="C56" s="4"/>
      <c r="D56" s="4"/>
      <c r="E56" s="5" t="s">
        <v>27</v>
      </c>
      <c r="F56" s="4"/>
      <c r="G56" s="4"/>
      <c r="H56" s="4"/>
      <c r="I56" s="4"/>
      <c r="J56" s="38"/>
      <c r="K56" s="6" t="str">
        <f>K38</f>
        <v>Exercice : 2022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/>
      <c r="C58" s="13"/>
      <c r="D58" s="13"/>
      <c r="E58" s="13"/>
      <c r="F58" s="13"/>
      <c r="G58" s="13"/>
      <c r="H58" s="13"/>
      <c r="I58" s="13"/>
      <c r="J58" s="30">
        <f>SUM(B58:I58)</f>
        <v>0</v>
      </c>
      <c r="K58" s="31">
        <f>B58*500+C58*100+D58*50+E58*25+F58*10+G58*5+H58*2+I58*1</f>
        <v>0</v>
      </c>
    </row>
    <row r="59" spans="1:11" ht="20.100000000000001" customHeight="1" x14ac:dyDescent="0.2">
      <c r="A59" s="11" t="s">
        <v>5</v>
      </c>
      <c r="B59" s="13"/>
      <c r="C59" s="13"/>
      <c r="D59" s="13"/>
      <c r="E59" s="13"/>
      <c r="F59" s="13"/>
      <c r="G59" s="13"/>
      <c r="H59" s="13"/>
      <c r="I59" s="13"/>
      <c r="J59" s="30">
        <f t="shared" ref="J59:J69" si="9">SUM(B59:I59)</f>
        <v>0</v>
      </c>
      <c r="K59" s="31">
        <f t="shared" ref="K59:K69" si="10">B59*500+C59*100+D59*50+E59*25+F59*10+G59*5+H59*2+I59*1</f>
        <v>0</v>
      </c>
    </row>
    <row r="60" spans="1:11" ht="20.100000000000001" customHeight="1" x14ac:dyDescent="0.2">
      <c r="A60" s="11" t="s">
        <v>6</v>
      </c>
      <c r="B60" s="13"/>
      <c r="C60" s="13"/>
      <c r="D60" s="13"/>
      <c r="E60" s="13"/>
      <c r="F60" s="13"/>
      <c r="G60" s="13"/>
      <c r="H60" s="13"/>
      <c r="I60" s="13"/>
      <c r="J60" s="30">
        <f t="shared" si="9"/>
        <v>0</v>
      </c>
      <c r="K60" s="31">
        <f t="shared" si="10"/>
        <v>0</v>
      </c>
    </row>
    <row r="61" spans="1:11" ht="20.100000000000001" customHeight="1" x14ac:dyDescent="0.2">
      <c r="A61" s="11" t="s">
        <v>7</v>
      </c>
      <c r="B61" s="13"/>
      <c r="C61" s="13"/>
      <c r="D61" s="13"/>
      <c r="E61" s="13"/>
      <c r="F61" s="13"/>
      <c r="G61" s="13"/>
      <c r="H61" s="13"/>
      <c r="I61" s="13"/>
      <c r="J61" s="30">
        <f t="shared" si="9"/>
        <v>0</v>
      </c>
      <c r="K61" s="31">
        <f t="shared" si="10"/>
        <v>0</v>
      </c>
    </row>
    <row r="62" spans="1:11" ht="20.100000000000001" customHeight="1" x14ac:dyDescent="0.2">
      <c r="A62" s="11" t="s">
        <v>8</v>
      </c>
      <c r="B62" s="13"/>
      <c r="C62" s="13"/>
      <c r="D62" s="13"/>
      <c r="E62" s="13"/>
      <c r="F62" s="13"/>
      <c r="G62" s="13"/>
      <c r="H62" s="13"/>
      <c r="I62" s="13"/>
      <c r="J62" s="30">
        <f t="shared" si="9"/>
        <v>0</v>
      </c>
      <c r="K62" s="31">
        <f t="shared" si="10"/>
        <v>0</v>
      </c>
    </row>
    <row r="63" spans="1:11" ht="20.100000000000001" customHeight="1" x14ac:dyDescent="0.2">
      <c r="A63" s="11" t="s">
        <v>9</v>
      </c>
      <c r="B63" s="13"/>
      <c r="C63" s="13"/>
      <c r="D63" s="13"/>
      <c r="E63" s="13"/>
      <c r="F63" s="13"/>
      <c r="G63" s="13"/>
      <c r="H63" s="13"/>
      <c r="I63" s="13"/>
      <c r="J63" s="30">
        <f t="shared" si="9"/>
        <v>0</v>
      </c>
      <c r="K63" s="31">
        <f t="shared" si="10"/>
        <v>0</v>
      </c>
    </row>
    <row r="64" spans="1:11" ht="20.100000000000001" customHeight="1" x14ac:dyDescent="0.2">
      <c r="A64" s="11" t="s">
        <v>10</v>
      </c>
      <c r="B64" s="13"/>
      <c r="C64" s="13"/>
      <c r="D64" s="13"/>
      <c r="E64" s="13"/>
      <c r="F64" s="13"/>
      <c r="G64" s="13"/>
      <c r="H64" s="13"/>
      <c r="I64" s="13"/>
      <c r="J64" s="30">
        <f t="shared" si="9"/>
        <v>0</v>
      </c>
      <c r="K64" s="31">
        <f t="shared" si="10"/>
        <v>0</v>
      </c>
    </row>
    <row r="65" spans="1:11" ht="20.100000000000001" customHeight="1" x14ac:dyDescent="0.2">
      <c r="A65" s="11" t="s">
        <v>11</v>
      </c>
      <c r="B65" s="13"/>
      <c r="C65" s="13"/>
      <c r="D65" s="13"/>
      <c r="E65" s="13"/>
      <c r="F65" s="13"/>
      <c r="G65" s="13"/>
      <c r="H65" s="13"/>
      <c r="I65" s="13"/>
      <c r="J65" s="30">
        <f t="shared" si="9"/>
        <v>0</v>
      </c>
      <c r="K65" s="31">
        <f t="shared" si="10"/>
        <v>0</v>
      </c>
    </row>
    <row r="66" spans="1:11" ht="20.100000000000001" customHeight="1" x14ac:dyDescent="0.2">
      <c r="A66" s="11" t="s">
        <v>12</v>
      </c>
      <c r="B66" s="13"/>
      <c r="C66" s="13"/>
      <c r="D66" s="13"/>
      <c r="E66" s="13"/>
      <c r="F66" s="13"/>
      <c r="G66" s="13"/>
      <c r="H66" s="13"/>
      <c r="I66" s="13"/>
      <c r="J66" s="30">
        <f t="shared" si="9"/>
        <v>0</v>
      </c>
      <c r="K66" s="31">
        <f t="shared" si="10"/>
        <v>0</v>
      </c>
    </row>
    <row r="67" spans="1:11" ht="20.100000000000001" customHeight="1" x14ac:dyDescent="0.2">
      <c r="A67" s="11" t="s">
        <v>13</v>
      </c>
      <c r="B67" s="13"/>
      <c r="C67" s="13"/>
      <c r="D67" s="13"/>
      <c r="E67" s="13"/>
      <c r="F67" s="13"/>
      <c r="G67" s="13"/>
      <c r="H67" s="13"/>
      <c r="I67" s="13"/>
      <c r="J67" s="30">
        <f t="shared" si="9"/>
        <v>0</v>
      </c>
      <c r="K67" s="31">
        <f t="shared" si="10"/>
        <v>0</v>
      </c>
    </row>
    <row r="68" spans="1:11" ht="20.100000000000001" customHeight="1" x14ac:dyDescent="0.2">
      <c r="A68" s="11" t="s">
        <v>14</v>
      </c>
      <c r="B68" s="13"/>
      <c r="C68" s="13"/>
      <c r="D68" s="13"/>
      <c r="E68" s="13"/>
      <c r="F68" s="13"/>
      <c r="G68" s="13"/>
      <c r="H68" s="13"/>
      <c r="I68" s="13"/>
      <c r="J68" s="30">
        <f t="shared" si="9"/>
        <v>0</v>
      </c>
      <c r="K68" s="31">
        <f t="shared" si="10"/>
        <v>0</v>
      </c>
    </row>
    <row r="69" spans="1:11" ht="20.100000000000001" customHeight="1" thickBot="1" x14ac:dyDescent="0.25">
      <c r="A69" s="11" t="s">
        <v>15</v>
      </c>
      <c r="B69" s="13">
        <v>500</v>
      </c>
      <c r="C69" s="13">
        <v>23242</v>
      </c>
      <c r="D69" s="13">
        <v>40410</v>
      </c>
      <c r="E69" s="13">
        <v>7159</v>
      </c>
      <c r="F69" s="13">
        <v>9711</v>
      </c>
      <c r="G69" s="13">
        <v>7192</v>
      </c>
      <c r="H69" s="13">
        <v>39</v>
      </c>
      <c r="I69" s="13">
        <v>385</v>
      </c>
      <c r="J69" s="30">
        <f t="shared" si="9"/>
        <v>88638</v>
      </c>
      <c r="K69" s="31">
        <f t="shared" si="10"/>
        <v>4907208</v>
      </c>
    </row>
    <row r="70" spans="1:11" ht="20.100000000000001" customHeight="1" thickBot="1" x14ac:dyDescent="0.25">
      <c r="A70" s="12" t="s">
        <v>16</v>
      </c>
      <c r="B70" s="22">
        <f t="shared" ref="B70:K70" si="11">SUM(B58:B69)</f>
        <v>500</v>
      </c>
      <c r="C70" s="22">
        <f t="shared" si="11"/>
        <v>23242</v>
      </c>
      <c r="D70" s="22">
        <f t="shared" si="11"/>
        <v>40410</v>
      </c>
      <c r="E70" s="22">
        <f t="shared" si="11"/>
        <v>7159</v>
      </c>
      <c r="F70" s="22">
        <f t="shared" si="11"/>
        <v>9711</v>
      </c>
      <c r="G70" s="22">
        <f t="shared" si="11"/>
        <v>7192</v>
      </c>
      <c r="H70" s="22">
        <f>SUM(H58:H69)</f>
        <v>39</v>
      </c>
      <c r="I70" s="22">
        <f>SUM(I58:I69)</f>
        <v>385</v>
      </c>
      <c r="J70" s="22">
        <f t="shared" si="11"/>
        <v>88638</v>
      </c>
      <c r="K70" s="25">
        <f t="shared" si="11"/>
        <v>4907208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59" orientation="landscape" r:id="rId1"/>
  <headerFooter alignWithMargins="0"/>
  <rowBreaks count="1" manualBreakCount="1">
    <brk id="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1"/>
  <sheetViews>
    <sheetView view="pageBreakPreview" topLeftCell="A49" zoomScaleSheetLayoutView="100" workbookViewId="0">
      <selection activeCell="D55" sqref="D55"/>
    </sheetView>
  </sheetViews>
  <sheetFormatPr baseColWidth="10" defaultColWidth="11.42578125" defaultRowHeight="20.100000000000001" customHeight="1" x14ac:dyDescent="0.2"/>
  <cols>
    <col min="1" max="1" width="14.5703125" style="2" customWidth="1"/>
    <col min="2" max="2" width="22.5703125" style="2" customWidth="1"/>
    <col min="3" max="5" width="20.5703125" style="2" bestFit="1" customWidth="1"/>
    <col min="6" max="6" width="22.140625" style="2" bestFit="1" customWidth="1"/>
    <col min="7" max="7" width="22" style="2" customWidth="1"/>
    <col min="8" max="8" width="29" style="2" customWidth="1"/>
    <col min="9" max="9" width="18.7109375" style="2" bestFit="1" customWidth="1"/>
    <col min="10" max="10" width="21.7109375" style="2" customWidth="1"/>
    <col min="11" max="11" width="2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39" t="s">
        <v>20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25</v>
      </c>
      <c r="B3" s="4"/>
      <c r="C3" s="4"/>
      <c r="D3" s="4"/>
      <c r="E3" s="5" t="s">
        <v>0</v>
      </c>
      <c r="F3" s="4"/>
      <c r="G3" s="38"/>
      <c r="H3" s="14" t="s">
        <v>34</v>
      </c>
      <c r="I3" s="38"/>
      <c r="J3" s="6"/>
    </row>
    <row r="4" spans="1:10" ht="24.95" customHeight="1" thickTop="1" thickBot="1" x14ac:dyDescent="0.25">
      <c r="A4" s="18" t="s">
        <v>1</v>
      </c>
      <c r="B4" s="19">
        <v>10000</v>
      </c>
      <c r="C4" s="19">
        <v>5000</v>
      </c>
      <c r="D4" s="19">
        <v>2000</v>
      </c>
      <c r="E4" s="19">
        <v>1000</v>
      </c>
      <c r="F4" s="20">
        <v>500</v>
      </c>
      <c r="G4" s="20" t="s">
        <v>2</v>
      </c>
      <c r="H4" s="21" t="s">
        <v>3</v>
      </c>
    </row>
    <row r="5" spans="1:10" ht="24.95" customHeight="1" x14ac:dyDescent="0.2">
      <c r="A5" s="11" t="s">
        <v>4</v>
      </c>
      <c r="B5" s="13">
        <v>2789259</v>
      </c>
      <c r="C5" s="13">
        <v>680807</v>
      </c>
      <c r="D5" s="13">
        <v>293383</v>
      </c>
      <c r="E5" s="13">
        <v>173705</v>
      </c>
      <c r="F5" s="13">
        <v>665388</v>
      </c>
      <c r="G5" s="27">
        <f>SUM(B5:F5)</f>
        <v>4602542</v>
      </c>
      <c r="H5" s="26">
        <f>+B5*10000+C5*5000+D5*2000+E5*1000+F5*500</f>
        <v>32389790000</v>
      </c>
    </row>
    <row r="6" spans="1:10" ht="24.95" customHeight="1" x14ac:dyDescent="0.2">
      <c r="A6" s="11" t="s">
        <v>5</v>
      </c>
      <c r="B6" s="13">
        <v>1756101</v>
      </c>
      <c r="C6" s="13">
        <v>628124</v>
      </c>
      <c r="D6" s="13">
        <v>485804</v>
      </c>
      <c r="E6" s="13">
        <v>232407</v>
      </c>
      <c r="F6" s="13">
        <v>265522</v>
      </c>
      <c r="G6" s="27">
        <f t="shared" ref="G6:G16" si="0">SUM(B6:F6)</f>
        <v>3367958</v>
      </c>
      <c r="H6" s="26">
        <f t="shared" ref="H6:H16" si="1">+B6*10000+C6*5000+D6*2000+E6*1000+F6*500</f>
        <v>22038406000</v>
      </c>
    </row>
    <row r="7" spans="1:10" ht="24.95" customHeight="1" x14ac:dyDescent="0.2">
      <c r="A7" s="11" t="s">
        <v>6</v>
      </c>
      <c r="B7" s="13">
        <v>2035032</v>
      </c>
      <c r="C7" s="13">
        <v>453456</v>
      </c>
      <c r="D7" s="13">
        <v>324424</v>
      </c>
      <c r="E7" s="13">
        <v>489307</v>
      </c>
      <c r="F7" s="13">
        <v>473012</v>
      </c>
      <c r="G7" s="27">
        <f t="shared" si="0"/>
        <v>3775231</v>
      </c>
      <c r="H7" s="26">
        <f t="shared" si="1"/>
        <v>23992261000</v>
      </c>
    </row>
    <row r="8" spans="1:10" ht="24.95" customHeight="1" x14ac:dyDescent="0.2">
      <c r="A8" s="11" t="s">
        <v>7</v>
      </c>
      <c r="B8" s="13">
        <v>1751613</v>
      </c>
      <c r="C8" s="13">
        <v>428261</v>
      </c>
      <c r="D8" s="13">
        <v>259623</v>
      </c>
      <c r="E8" s="13">
        <v>225579</v>
      </c>
      <c r="F8" s="13">
        <v>842574</v>
      </c>
      <c r="G8" s="27">
        <f t="shared" si="0"/>
        <v>3507650</v>
      </c>
      <c r="H8" s="26">
        <f t="shared" si="1"/>
        <v>20823547000</v>
      </c>
    </row>
    <row r="9" spans="1:10" ht="24.95" customHeight="1" x14ac:dyDescent="0.2">
      <c r="A9" s="11" t="s">
        <v>19</v>
      </c>
      <c r="B9" s="13">
        <v>1449608</v>
      </c>
      <c r="C9" s="13">
        <v>340268</v>
      </c>
      <c r="D9" s="13">
        <v>251779</v>
      </c>
      <c r="E9" s="13">
        <v>201024</v>
      </c>
      <c r="F9" s="13">
        <v>600179</v>
      </c>
      <c r="G9" s="27">
        <f t="shared" si="0"/>
        <v>2842858</v>
      </c>
      <c r="H9" s="26">
        <f t="shared" si="1"/>
        <v>17202091500</v>
      </c>
    </row>
    <row r="10" spans="1:10" ht="24.95" customHeight="1" x14ac:dyDescent="0.2">
      <c r="A10" s="11" t="s">
        <v>9</v>
      </c>
      <c r="B10" s="13">
        <v>1927755</v>
      </c>
      <c r="C10" s="13">
        <v>398955</v>
      </c>
      <c r="D10" s="13">
        <v>260226</v>
      </c>
      <c r="E10" s="13">
        <v>243069</v>
      </c>
      <c r="F10" s="13">
        <v>397784</v>
      </c>
      <c r="G10" s="27">
        <f t="shared" si="0"/>
        <v>3227789</v>
      </c>
      <c r="H10" s="26">
        <f t="shared" si="1"/>
        <v>22234738000</v>
      </c>
    </row>
    <row r="11" spans="1:10" ht="24.95" customHeight="1" x14ac:dyDescent="0.2">
      <c r="A11" s="11" t="s">
        <v>10</v>
      </c>
      <c r="B11" s="13">
        <v>2228403</v>
      </c>
      <c r="C11" s="13">
        <v>406803</v>
      </c>
      <c r="D11" s="13">
        <v>179100</v>
      </c>
      <c r="E11" s="13">
        <v>118937</v>
      </c>
      <c r="F11" s="13">
        <v>469056</v>
      </c>
      <c r="G11" s="27">
        <f t="shared" si="0"/>
        <v>3402299</v>
      </c>
      <c r="H11" s="26">
        <f t="shared" si="1"/>
        <v>25029710000</v>
      </c>
    </row>
    <row r="12" spans="1:10" ht="24.95" customHeight="1" x14ac:dyDescent="0.2">
      <c r="A12" s="11" t="s">
        <v>11</v>
      </c>
      <c r="B12" s="13">
        <v>2207056</v>
      </c>
      <c r="C12" s="13">
        <v>401805</v>
      </c>
      <c r="D12" s="13">
        <v>204541</v>
      </c>
      <c r="E12" s="13">
        <v>174939</v>
      </c>
      <c r="F12" s="13">
        <v>344522</v>
      </c>
      <c r="G12" s="27">
        <f t="shared" si="0"/>
        <v>3332863</v>
      </c>
      <c r="H12" s="26">
        <f t="shared" si="1"/>
        <v>24835867000</v>
      </c>
    </row>
    <row r="13" spans="1:10" ht="24.95" customHeight="1" x14ac:dyDescent="0.2">
      <c r="A13" s="11" t="s">
        <v>12</v>
      </c>
      <c r="B13" s="13">
        <v>2306576</v>
      </c>
      <c r="C13" s="13">
        <v>322484</v>
      </c>
      <c r="D13" s="13">
        <v>203849</v>
      </c>
      <c r="E13" s="13">
        <v>87090</v>
      </c>
      <c r="F13" s="13">
        <v>344202</v>
      </c>
      <c r="G13" s="27">
        <f t="shared" si="0"/>
        <v>3264201</v>
      </c>
      <c r="H13" s="26">
        <f t="shared" si="1"/>
        <v>25345069000</v>
      </c>
    </row>
    <row r="14" spans="1:10" ht="24.95" customHeight="1" x14ac:dyDescent="0.2">
      <c r="A14" s="11" t="s">
        <v>13</v>
      </c>
      <c r="B14" s="13">
        <v>2479913</v>
      </c>
      <c r="C14" s="13">
        <v>215581</v>
      </c>
      <c r="D14" s="13">
        <v>189427</v>
      </c>
      <c r="E14" s="13">
        <v>121344</v>
      </c>
      <c r="F14" s="13">
        <v>117259</v>
      </c>
      <c r="G14" s="27">
        <f t="shared" si="0"/>
        <v>3123524</v>
      </c>
      <c r="H14" s="26">
        <f t="shared" si="1"/>
        <v>26435862500</v>
      </c>
    </row>
    <row r="15" spans="1:10" ht="24.95" customHeight="1" x14ac:dyDescent="0.2">
      <c r="A15" s="11" t="s">
        <v>14</v>
      </c>
      <c r="B15" s="13">
        <v>2628033</v>
      </c>
      <c r="C15" s="13">
        <v>290854</v>
      </c>
      <c r="D15" s="13">
        <v>220158</v>
      </c>
      <c r="E15" s="13">
        <v>115097</v>
      </c>
      <c r="F15" s="13">
        <v>527507</v>
      </c>
      <c r="G15" s="27">
        <f t="shared" si="0"/>
        <v>3781649</v>
      </c>
      <c r="H15" s="26">
        <f t="shared" si="1"/>
        <v>28553766500</v>
      </c>
    </row>
    <row r="16" spans="1:10" ht="24.95" customHeight="1" thickBot="1" x14ac:dyDescent="0.25">
      <c r="A16" s="11" t="s">
        <v>15</v>
      </c>
      <c r="B16" s="13">
        <v>2813571</v>
      </c>
      <c r="C16" s="13">
        <v>409908</v>
      </c>
      <c r="D16" s="13">
        <v>153029</v>
      </c>
      <c r="E16" s="13">
        <v>209870</v>
      </c>
      <c r="F16" s="13">
        <v>185105</v>
      </c>
      <c r="G16" s="27">
        <f t="shared" si="0"/>
        <v>3771483</v>
      </c>
      <c r="H16" s="26">
        <f t="shared" si="1"/>
        <v>30793730500</v>
      </c>
    </row>
    <row r="17" spans="1:10" ht="24.95" customHeight="1" thickBot="1" x14ac:dyDescent="0.25">
      <c r="A17" s="12" t="s">
        <v>16</v>
      </c>
      <c r="B17" s="22">
        <f>SUM(B5:B16)</f>
        <v>26372920</v>
      </c>
      <c r="C17" s="22">
        <f t="shared" ref="C17:H17" si="2">SUM(C5:C16)</f>
        <v>4977306</v>
      </c>
      <c r="D17" s="22">
        <f t="shared" si="2"/>
        <v>3025343</v>
      </c>
      <c r="E17" s="22">
        <f t="shared" si="2"/>
        <v>2392368</v>
      </c>
      <c r="F17" s="22">
        <f t="shared" si="2"/>
        <v>5232110</v>
      </c>
      <c r="G17" s="22">
        <f t="shared" si="2"/>
        <v>42000047</v>
      </c>
      <c r="H17" s="22">
        <f t="shared" si="2"/>
        <v>299674839000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40" t="s">
        <v>18</v>
      </c>
      <c r="E19" s="4"/>
      <c r="F19" s="4"/>
      <c r="G19" s="1"/>
      <c r="H19" s="1"/>
      <c r="I19" s="1"/>
      <c r="J19" s="1"/>
    </row>
    <row r="20" spans="1:10" ht="20.100000000000001" customHeight="1" thickBot="1" x14ac:dyDescent="0.25">
      <c r="A20" s="4" t="str">
        <f>A3</f>
        <v>GUINEE EQUATORIALE</v>
      </c>
      <c r="B20" s="4"/>
      <c r="C20" s="4"/>
      <c r="D20" s="4"/>
      <c r="E20" s="5" t="s">
        <v>0</v>
      </c>
      <c r="F20" s="4"/>
      <c r="G20" s="38"/>
      <c r="H20" s="14" t="str">
        <f>H3</f>
        <v>Exercice : 2022</v>
      </c>
      <c r="I20" s="38"/>
      <c r="J20" s="6"/>
    </row>
    <row r="21" spans="1:10" ht="24.95" customHeight="1" thickTop="1" thickBot="1" x14ac:dyDescent="0.25">
      <c r="A21" s="18" t="s">
        <v>1</v>
      </c>
      <c r="B21" s="19">
        <v>10000</v>
      </c>
      <c r="C21" s="19">
        <v>5000</v>
      </c>
      <c r="D21" s="19">
        <v>2000</v>
      </c>
      <c r="E21" s="19">
        <v>1000</v>
      </c>
      <c r="F21" s="20">
        <v>500</v>
      </c>
      <c r="G21" s="20" t="s">
        <v>2</v>
      </c>
      <c r="H21" s="21" t="s">
        <v>3</v>
      </c>
    </row>
    <row r="22" spans="1:10" ht="24.95" customHeight="1" x14ac:dyDescent="0.2">
      <c r="A22" s="11" t="s">
        <v>4</v>
      </c>
      <c r="B22" s="13">
        <v>-1631492</v>
      </c>
      <c r="C22" s="13">
        <v>-283770</v>
      </c>
      <c r="D22" s="13">
        <v>-110222</v>
      </c>
      <c r="E22" s="13">
        <v>-82095</v>
      </c>
      <c r="F22" s="13">
        <v>-112059</v>
      </c>
      <c r="G22" s="27">
        <f>SUM(B22:F22)</f>
        <v>-2219638</v>
      </c>
      <c r="H22" s="26">
        <f>+B22*10000+C22*5000+D22*2000+E22*1000+F22*500</f>
        <v>-18092338500</v>
      </c>
    </row>
    <row r="23" spans="1:10" ht="24.95" customHeight="1" x14ac:dyDescent="0.2">
      <c r="A23" s="11" t="s">
        <v>5</v>
      </c>
      <c r="B23" s="13">
        <v>-1919060</v>
      </c>
      <c r="C23" s="13">
        <v>-796008</v>
      </c>
      <c r="D23" s="13">
        <v>-144936</v>
      </c>
      <c r="E23" s="13">
        <v>-149156</v>
      </c>
      <c r="F23" s="13">
        <v>-605263</v>
      </c>
      <c r="G23" s="27">
        <f t="shared" ref="G23:G33" si="3">SUM(B23:F23)</f>
        <v>-3614423</v>
      </c>
      <c r="H23" s="26">
        <f t="shared" ref="H23:H33" si="4">+B23*10000+C23*5000+D23*2000+E23*1000+F23*500</f>
        <v>-23912299500</v>
      </c>
    </row>
    <row r="24" spans="1:10" ht="24.95" customHeight="1" x14ac:dyDescent="0.2">
      <c r="A24" s="11" t="s">
        <v>6</v>
      </c>
      <c r="B24" s="13">
        <v>-2521786</v>
      </c>
      <c r="C24" s="13">
        <v>-592701</v>
      </c>
      <c r="D24" s="13">
        <v>-421671</v>
      </c>
      <c r="E24" s="13">
        <v>-188737</v>
      </c>
      <c r="F24" s="13">
        <v>-481238</v>
      </c>
      <c r="G24" s="27">
        <f t="shared" si="3"/>
        <v>-4206133</v>
      </c>
      <c r="H24" s="26">
        <f t="shared" si="4"/>
        <v>-29454063000</v>
      </c>
    </row>
    <row r="25" spans="1:10" ht="24.95" customHeight="1" x14ac:dyDescent="0.2">
      <c r="A25" s="11" t="s">
        <v>7</v>
      </c>
      <c r="B25" s="13">
        <v>-2352966</v>
      </c>
      <c r="C25" s="13">
        <v>-388411</v>
      </c>
      <c r="D25" s="13">
        <v>-221561</v>
      </c>
      <c r="E25" s="13">
        <v>-300671</v>
      </c>
      <c r="F25" s="13">
        <v>-388375</v>
      </c>
      <c r="G25" s="27">
        <f t="shared" si="3"/>
        <v>-3651984</v>
      </c>
      <c r="H25" s="26">
        <f t="shared" si="4"/>
        <v>-26409695500</v>
      </c>
    </row>
    <row r="26" spans="1:10" ht="24.95" customHeight="1" x14ac:dyDescent="0.2">
      <c r="A26" s="11" t="s">
        <v>19</v>
      </c>
      <c r="B26" s="13">
        <v>-2686733</v>
      </c>
      <c r="C26" s="13">
        <v>-570416</v>
      </c>
      <c r="D26" s="13">
        <v>-329974</v>
      </c>
      <c r="E26" s="13">
        <v>-143502</v>
      </c>
      <c r="F26" s="13">
        <v>-573943</v>
      </c>
      <c r="G26" s="27">
        <f t="shared" si="3"/>
        <v>-4304568</v>
      </c>
      <c r="H26" s="26">
        <f t="shared" si="4"/>
        <v>-30809831500</v>
      </c>
    </row>
    <row r="27" spans="1:10" ht="24.95" customHeight="1" x14ac:dyDescent="0.2">
      <c r="A27" s="11" t="s">
        <v>9</v>
      </c>
      <c r="B27" s="13">
        <v>-2297998</v>
      </c>
      <c r="C27" s="13">
        <v>-534004</v>
      </c>
      <c r="D27" s="13">
        <v>-316372</v>
      </c>
      <c r="E27" s="13">
        <v>-232914</v>
      </c>
      <c r="F27" s="13">
        <v>-541309</v>
      </c>
      <c r="G27" s="27">
        <f t="shared" si="3"/>
        <v>-3922597</v>
      </c>
      <c r="H27" s="26">
        <f t="shared" si="4"/>
        <v>-26786312500</v>
      </c>
    </row>
    <row r="28" spans="1:10" ht="24.95" customHeight="1" x14ac:dyDescent="0.2">
      <c r="A28" s="11" t="s">
        <v>10</v>
      </c>
      <c r="B28" s="13">
        <v>-3331003</v>
      </c>
      <c r="C28" s="13">
        <v>-460955</v>
      </c>
      <c r="D28" s="13">
        <v>-484056</v>
      </c>
      <c r="E28" s="13">
        <v>-496040</v>
      </c>
      <c r="F28" s="13">
        <v>-159272</v>
      </c>
      <c r="G28" s="27">
        <f t="shared" si="3"/>
        <v>-4931326</v>
      </c>
      <c r="H28" s="26">
        <f t="shared" si="4"/>
        <v>-37158593000</v>
      </c>
    </row>
    <row r="29" spans="1:10" ht="24.95" customHeight="1" x14ac:dyDescent="0.2">
      <c r="A29" s="11" t="s">
        <v>11</v>
      </c>
      <c r="B29" s="13">
        <v>-2851662</v>
      </c>
      <c r="C29" s="13">
        <v>-264040</v>
      </c>
      <c r="D29" s="13">
        <v>-301503</v>
      </c>
      <c r="E29" s="13">
        <v>-299894</v>
      </c>
      <c r="F29" s="13">
        <v>-682229</v>
      </c>
      <c r="G29" s="27">
        <f t="shared" si="3"/>
        <v>-4399328</v>
      </c>
      <c r="H29" s="26">
        <f t="shared" si="4"/>
        <v>-31080834500</v>
      </c>
    </row>
    <row r="30" spans="1:10" ht="24.95" customHeight="1" x14ac:dyDescent="0.2">
      <c r="A30" s="11" t="s">
        <v>12</v>
      </c>
      <c r="B30" s="13">
        <v>-3393981</v>
      </c>
      <c r="C30" s="13">
        <v>-371919</v>
      </c>
      <c r="D30" s="13">
        <v>-263176</v>
      </c>
      <c r="E30" s="13">
        <v>-238026</v>
      </c>
      <c r="F30" s="13">
        <v>-212769</v>
      </c>
      <c r="G30" s="27">
        <f t="shared" si="3"/>
        <v>-4479871</v>
      </c>
      <c r="H30" s="26">
        <f t="shared" si="4"/>
        <v>-36670167500</v>
      </c>
    </row>
    <row r="31" spans="1:10" ht="24.95" customHeight="1" x14ac:dyDescent="0.2">
      <c r="A31" s="11" t="s">
        <v>13</v>
      </c>
      <c r="B31" s="13">
        <v>-3143092</v>
      </c>
      <c r="C31" s="13">
        <v>-520641</v>
      </c>
      <c r="D31" s="13">
        <v>-365628</v>
      </c>
      <c r="E31" s="13">
        <v>-313454</v>
      </c>
      <c r="F31" s="13">
        <v>-174135</v>
      </c>
      <c r="G31" s="27">
        <f t="shared" si="3"/>
        <v>-4516950</v>
      </c>
      <c r="H31" s="26">
        <f t="shared" si="4"/>
        <v>-35165902500</v>
      </c>
    </row>
    <row r="32" spans="1:10" ht="24.95" customHeight="1" x14ac:dyDescent="0.2">
      <c r="A32" s="11" t="s">
        <v>14</v>
      </c>
      <c r="B32" s="13">
        <v>-2912217</v>
      </c>
      <c r="C32" s="13">
        <v>-355734</v>
      </c>
      <c r="D32" s="13">
        <v>-351728</v>
      </c>
      <c r="E32" s="13">
        <v>-290811</v>
      </c>
      <c r="F32" s="13">
        <v>-1005327</v>
      </c>
      <c r="G32" s="27">
        <f t="shared" si="3"/>
        <v>-4915817</v>
      </c>
      <c r="H32" s="26">
        <f t="shared" si="4"/>
        <v>-32397770500</v>
      </c>
    </row>
    <row r="33" spans="1:11" ht="24.95" customHeight="1" thickBot="1" x14ac:dyDescent="0.25">
      <c r="A33" s="11" t="s">
        <v>15</v>
      </c>
      <c r="B33" s="13">
        <v>-3066685</v>
      </c>
      <c r="C33" s="13">
        <v>-1399007</v>
      </c>
      <c r="D33" s="13">
        <v>-1809610</v>
      </c>
      <c r="E33" s="13">
        <v>-1540144</v>
      </c>
      <c r="F33" s="13">
        <v>-809187</v>
      </c>
      <c r="G33" s="27">
        <f t="shared" si="3"/>
        <v>-8624633</v>
      </c>
      <c r="H33" s="26">
        <f t="shared" si="4"/>
        <v>-43225842500</v>
      </c>
    </row>
    <row r="34" spans="1:11" ht="24.95" customHeight="1" thickBot="1" x14ac:dyDescent="0.25">
      <c r="A34" s="12" t="s">
        <v>16</v>
      </c>
      <c r="B34" s="22">
        <f t="shared" ref="B34:H34" si="5">SUM(B22:B33)</f>
        <v>-32108675</v>
      </c>
      <c r="C34" s="22">
        <f t="shared" si="5"/>
        <v>-6537606</v>
      </c>
      <c r="D34" s="22">
        <f t="shared" si="5"/>
        <v>-5120437</v>
      </c>
      <c r="E34" s="22">
        <f t="shared" si="5"/>
        <v>-4275444</v>
      </c>
      <c r="F34" s="22">
        <f t="shared" si="5"/>
        <v>-5745106</v>
      </c>
      <c r="G34" s="22">
        <f t="shared" si="5"/>
        <v>-53787268</v>
      </c>
      <c r="H34" s="22">
        <f t="shared" si="5"/>
        <v>-371163651000</v>
      </c>
    </row>
    <row r="35" spans="1:11" ht="20.100000000000001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1" ht="20.100000000000001" customHeight="1" x14ac:dyDescent="0.2">
      <c r="A37" s="1"/>
      <c r="B37" s="1"/>
      <c r="C37" s="1"/>
      <c r="D37" s="39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tr">
        <f>A20</f>
        <v>GUINEE EQUATORIALE</v>
      </c>
      <c r="B38" s="4"/>
      <c r="C38" s="4"/>
      <c r="D38" s="4"/>
      <c r="E38" s="5" t="s">
        <v>27</v>
      </c>
      <c r="F38" s="4"/>
      <c r="G38" s="4"/>
      <c r="H38" s="4"/>
      <c r="I38" s="4"/>
      <c r="J38" s="38"/>
      <c r="K38" s="14" t="str">
        <f>H20</f>
        <v>Exercice : 2022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/>
      <c r="C40" s="13"/>
      <c r="D40" s="13"/>
      <c r="E40" s="13"/>
      <c r="F40" s="13"/>
      <c r="G40" s="13"/>
      <c r="H40" s="13"/>
      <c r="I40" s="13"/>
      <c r="J40" s="30">
        <f>SUM(B40:I40)</f>
        <v>0</v>
      </c>
      <c r="K40" s="31">
        <f>B40*500+C40*100+D40*50+E40*25+F40*10+G40*5+H40*2+I40*1</f>
        <v>0</v>
      </c>
    </row>
    <row r="41" spans="1:11" ht="20.100000000000001" customHeight="1" x14ac:dyDescent="0.2">
      <c r="A41" s="11" t="s">
        <v>5</v>
      </c>
      <c r="B41" s="13"/>
      <c r="C41" s="13"/>
      <c r="D41" s="13"/>
      <c r="E41" s="13"/>
      <c r="F41" s="13"/>
      <c r="G41" s="13"/>
      <c r="H41" s="13"/>
      <c r="I41" s="13"/>
      <c r="J41" s="30">
        <f t="shared" ref="J41:J51" si="6">SUM(B41:I41)</f>
        <v>0</v>
      </c>
      <c r="K41" s="31">
        <f t="shared" ref="K41:K51" si="7">B41*500+C41*100+D41*50+E41*25+F41*10+G41*5+H41*2+I41*1</f>
        <v>0</v>
      </c>
    </row>
    <row r="42" spans="1:11" ht="20.100000000000001" customHeight="1" x14ac:dyDescent="0.2">
      <c r="A42" s="11" t="s">
        <v>6</v>
      </c>
      <c r="B42" s="13"/>
      <c r="C42" s="13"/>
      <c r="D42" s="13"/>
      <c r="E42" s="13"/>
      <c r="F42" s="13"/>
      <c r="G42" s="13"/>
      <c r="H42" s="13"/>
      <c r="I42" s="13"/>
      <c r="J42" s="30">
        <f t="shared" si="6"/>
        <v>0</v>
      </c>
      <c r="K42" s="31">
        <f t="shared" si="7"/>
        <v>0</v>
      </c>
    </row>
    <row r="43" spans="1:11" ht="20.100000000000001" customHeight="1" x14ac:dyDescent="0.2">
      <c r="A43" s="11" t="s">
        <v>7</v>
      </c>
      <c r="B43" s="13"/>
      <c r="C43" s="13"/>
      <c r="D43" s="13"/>
      <c r="E43" s="13"/>
      <c r="F43" s="13"/>
      <c r="G43" s="13"/>
      <c r="H43" s="13"/>
      <c r="I43" s="13"/>
      <c r="J43" s="30">
        <f t="shared" si="6"/>
        <v>0</v>
      </c>
      <c r="K43" s="31">
        <f t="shared" si="7"/>
        <v>0</v>
      </c>
    </row>
    <row r="44" spans="1:11" ht="20.100000000000001" customHeight="1" x14ac:dyDescent="0.2">
      <c r="A44" s="11" t="s">
        <v>8</v>
      </c>
      <c r="B44" s="13"/>
      <c r="C44" s="13"/>
      <c r="D44" s="13"/>
      <c r="E44" s="13"/>
      <c r="F44" s="13"/>
      <c r="G44" s="13"/>
      <c r="H44" s="13"/>
      <c r="I44" s="13"/>
      <c r="J44" s="30">
        <f t="shared" si="6"/>
        <v>0</v>
      </c>
      <c r="K44" s="31">
        <f t="shared" si="7"/>
        <v>0</v>
      </c>
    </row>
    <row r="45" spans="1:11" ht="20.100000000000001" customHeight="1" x14ac:dyDescent="0.2">
      <c r="A45" s="11" t="s">
        <v>9</v>
      </c>
      <c r="B45" s="13"/>
      <c r="C45" s="13"/>
      <c r="D45" s="13"/>
      <c r="E45" s="13"/>
      <c r="F45" s="13"/>
      <c r="G45" s="13"/>
      <c r="H45" s="13"/>
      <c r="I45" s="13"/>
      <c r="J45" s="30">
        <f t="shared" si="6"/>
        <v>0</v>
      </c>
      <c r="K45" s="31">
        <f t="shared" si="7"/>
        <v>0</v>
      </c>
    </row>
    <row r="46" spans="1:11" ht="20.100000000000001" customHeight="1" x14ac:dyDescent="0.2">
      <c r="A46" s="11" t="s">
        <v>10</v>
      </c>
      <c r="B46" s="13"/>
      <c r="C46" s="13"/>
      <c r="D46" s="13"/>
      <c r="E46" s="13"/>
      <c r="F46" s="13"/>
      <c r="G46" s="13"/>
      <c r="H46" s="13"/>
      <c r="I46" s="13"/>
      <c r="J46" s="30">
        <f t="shared" si="6"/>
        <v>0</v>
      </c>
      <c r="K46" s="31">
        <f t="shared" si="7"/>
        <v>0</v>
      </c>
    </row>
    <row r="47" spans="1:11" ht="20.100000000000001" customHeight="1" x14ac:dyDescent="0.2">
      <c r="A47" s="11" t="s">
        <v>11</v>
      </c>
      <c r="B47" s="13"/>
      <c r="C47" s="13"/>
      <c r="D47" s="13"/>
      <c r="E47" s="13"/>
      <c r="F47" s="13"/>
      <c r="G47" s="13"/>
      <c r="H47" s="13"/>
      <c r="I47" s="13"/>
      <c r="J47" s="30">
        <f t="shared" si="6"/>
        <v>0</v>
      </c>
      <c r="K47" s="31">
        <f t="shared" si="7"/>
        <v>0</v>
      </c>
    </row>
    <row r="48" spans="1:11" ht="20.100000000000001" customHeight="1" x14ac:dyDescent="0.2">
      <c r="A48" s="11" t="s">
        <v>12</v>
      </c>
      <c r="B48" s="13"/>
      <c r="C48" s="13"/>
      <c r="D48" s="13"/>
      <c r="E48" s="13"/>
      <c r="F48" s="13"/>
      <c r="G48" s="13"/>
      <c r="H48" s="13"/>
      <c r="I48" s="13"/>
      <c r="J48" s="30">
        <f t="shared" si="6"/>
        <v>0</v>
      </c>
      <c r="K48" s="31">
        <f t="shared" si="7"/>
        <v>0</v>
      </c>
    </row>
    <row r="49" spans="1:11" ht="20.100000000000001" customHeight="1" x14ac:dyDescent="0.2">
      <c r="A49" s="11" t="s">
        <v>13</v>
      </c>
      <c r="B49" s="13"/>
      <c r="C49" s="13"/>
      <c r="D49" s="13"/>
      <c r="E49" s="13"/>
      <c r="F49" s="13"/>
      <c r="G49" s="13"/>
      <c r="H49" s="13"/>
      <c r="I49" s="13"/>
      <c r="J49" s="30">
        <f t="shared" si="6"/>
        <v>0</v>
      </c>
      <c r="K49" s="31">
        <f t="shared" si="7"/>
        <v>0</v>
      </c>
    </row>
    <row r="50" spans="1:11" ht="20.100000000000001" customHeight="1" x14ac:dyDescent="0.2">
      <c r="A50" s="11" t="s">
        <v>14</v>
      </c>
      <c r="B50" s="13"/>
      <c r="C50" s="13"/>
      <c r="D50" s="13"/>
      <c r="E50" s="13"/>
      <c r="F50" s="13"/>
      <c r="G50" s="13"/>
      <c r="H50" s="13"/>
      <c r="I50" s="13"/>
      <c r="J50" s="30">
        <f t="shared" si="6"/>
        <v>0</v>
      </c>
      <c r="K50" s="31">
        <f t="shared" si="7"/>
        <v>0</v>
      </c>
    </row>
    <row r="51" spans="1:11" ht="20.100000000000001" customHeight="1" thickBot="1" x14ac:dyDescent="0.25">
      <c r="A51" s="11" t="s">
        <v>15</v>
      </c>
      <c r="B51" s="13"/>
      <c r="C51" s="13">
        <v>30</v>
      </c>
      <c r="D51" s="13">
        <v>42</v>
      </c>
      <c r="E51" s="13">
        <v>7</v>
      </c>
      <c r="F51" s="13">
        <v>38</v>
      </c>
      <c r="G51" s="13">
        <v>13</v>
      </c>
      <c r="H51" s="13">
        <v>5</v>
      </c>
      <c r="I51" s="13">
        <v>34</v>
      </c>
      <c r="J51" s="30">
        <f t="shared" si="6"/>
        <v>169</v>
      </c>
      <c r="K51" s="31">
        <f t="shared" si="7"/>
        <v>5764</v>
      </c>
    </row>
    <row r="52" spans="1:11" ht="20.100000000000001" customHeight="1" thickBot="1" x14ac:dyDescent="0.25">
      <c r="A52" s="12" t="s">
        <v>16</v>
      </c>
      <c r="B52" s="22">
        <f t="shared" ref="B52:K52" si="8">SUM(B40:B51)</f>
        <v>0</v>
      </c>
      <c r="C52" s="22">
        <f t="shared" si="8"/>
        <v>30</v>
      </c>
      <c r="D52" s="22">
        <f t="shared" si="8"/>
        <v>42</v>
      </c>
      <c r="E52" s="22">
        <f t="shared" si="8"/>
        <v>7</v>
      </c>
      <c r="F52" s="22">
        <f t="shared" si="8"/>
        <v>38</v>
      </c>
      <c r="G52" s="22">
        <f t="shared" si="8"/>
        <v>13</v>
      </c>
      <c r="H52" s="22">
        <f>SUM(H40:H51)</f>
        <v>5</v>
      </c>
      <c r="I52" s="22">
        <f>SUM(I40:I51)</f>
        <v>34</v>
      </c>
      <c r="J52" s="22">
        <f t="shared" si="8"/>
        <v>169</v>
      </c>
      <c r="K52" s="25">
        <f t="shared" si="8"/>
        <v>5764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40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tr">
        <f>A38</f>
        <v>GUINEE EQUATORIALE</v>
      </c>
      <c r="B56" s="4"/>
      <c r="C56" s="4"/>
      <c r="D56" s="4"/>
      <c r="E56" s="5" t="s">
        <v>27</v>
      </c>
      <c r="F56" s="4"/>
      <c r="G56" s="4"/>
      <c r="H56" s="4"/>
      <c r="I56" s="4"/>
      <c r="J56" s="38"/>
      <c r="K56" s="6" t="str">
        <f>K38</f>
        <v>Exercice : 2022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/>
      <c r="C58" s="13"/>
      <c r="D58" s="13"/>
      <c r="E58" s="13"/>
      <c r="F58" s="13"/>
      <c r="G58" s="13"/>
      <c r="H58" s="13"/>
      <c r="I58" s="13"/>
      <c r="J58" s="30">
        <f>SUM(B58:I58)</f>
        <v>0</v>
      </c>
      <c r="K58" s="31">
        <f>B58*500+C58*100+D58*50+E58*25+F58*10+G58*5+H58*2+I58*1</f>
        <v>0</v>
      </c>
    </row>
    <row r="59" spans="1:11" ht="20.100000000000001" customHeight="1" x14ac:dyDescent="0.2">
      <c r="A59" s="11" t="s">
        <v>5</v>
      </c>
      <c r="B59" s="13"/>
      <c r="C59" s="13"/>
      <c r="D59" s="13"/>
      <c r="E59" s="13"/>
      <c r="F59" s="13"/>
      <c r="G59" s="13"/>
      <c r="H59" s="13"/>
      <c r="I59" s="13"/>
      <c r="J59" s="30">
        <f t="shared" ref="J59:J69" si="9">SUM(B59:I59)</f>
        <v>0</v>
      </c>
      <c r="K59" s="31">
        <f t="shared" ref="K59:K69" si="10">B59*500+C59*100+D59*50+E59*25+F59*10+G59*5+H59*2+I59*1</f>
        <v>0</v>
      </c>
    </row>
    <row r="60" spans="1:11" ht="20.100000000000001" customHeight="1" x14ac:dyDescent="0.2">
      <c r="A60" s="11" t="s">
        <v>6</v>
      </c>
      <c r="B60" s="13"/>
      <c r="C60" s="13"/>
      <c r="D60" s="13"/>
      <c r="E60" s="13"/>
      <c r="F60" s="13"/>
      <c r="G60" s="13"/>
      <c r="H60" s="13"/>
      <c r="I60" s="13"/>
      <c r="J60" s="30">
        <f t="shared" si="9"/>
        <v>0</v>
      </c>
      <c r="K60" s="31">
        <f t="shared" si="10"/>
        <v>0</v>
      </c>
    </row>
    <row r="61" spans="1:11" ht="20.100000000000001" customHeight="1" x14ac:dyDescent="0.2">
      <c r="A61" s="11" t="s">
        <v>7</v>
      </c>
      <c r="B61" s="13"/>
      <c r="C61" s="13"/>
      <c r="D61" s="13"/>
      <c r="E61" s="13"/>
      <c r="F61" s="13"/>
      <c r="G61" s="13"/>
      <c r="H61" s="13"/>
      <c r="I61" s="13"/>
      <c r="J61" s="30">
        <f t="shared" si="9"/>
        <v>0</v>
      </c>
      <c r="K61" s="31">
        <f t="shared" si="10"/>
        <v>0</v>
      </c>
    </row>
    <row r="62" spans="1:11" ht="20.100000000000001" customHeight="1" x14ac:dyDescent="0.2">
      <c r="A62" s="11" t="s">
        <v>8</v>
      </c>
      <c r="B62" s="13"/>
      <c r="C62" s="13"/>
      <c r="D62" s="13"/>
      <c r="E62" s="13"/>
      <c r="F62" s="13"/>
      <c r="G62" s="13"/>
      <c r="H62" s="13"/>
      <c r="I62" s="13"/>
      <c r="J62" s="30">
        <f t="shared" si="9"/>
        <v>0</v>
      </c>
      <c r="K62" s="31">
        <f t="shared" si="10"/>
        <v>0</v>
      </c>
    </row>
    <row r="63" spans="1:11" ht="20.100000000000001" customHeight="1" x14ac:dyDescent="0.2">
      <c r="A63" s="11" t="s">
        <v>9</v>
      </c>
      <c r="B63" s="13"/>
      <c r="C63" s="13"/>
      <c r="D63" s="13"/>
      <c r="E63" s="13"/>
      <c r="F63" s="13"/>
      <c r="G63" s="13"/>
      <c r="H63" s="13"/>
      <c r="I63" s="13"/>
      <c r="J63" s="30">
        <f t="shared" si="9"/>
        <v>0</v>
      </c>
      <c r="K63" s="31">
        <f t="shared" si="10"/>
        <v>0</v>
      </c>
    </row>
    <row r="64" spans="1:11" ht="20.100000000000001" customHeight="1" x14ac:dyDescent="0.2">
      <c r="A64" s="11" t="s">
        <v>10</v>
      </c>
      <c r="B64" s="13"/>
      <c r="C64" s="13"/>
      <c r="D64" s="13"/>
      <c r="E64" s="13"/>
      <c r="F64" s="13"/>
      <c r="G64" s="13"/>
      <c r="H64" s="13"/>
      <c r="I64" s="13"/>
      <c r="J64" s="30">
        <f t="shared" si="9"/>
        <v>0</v>
      </c>
      <c r="K64" s="31">
        <f t="shared" si="10"/>
        <v>0</v>
      </c>
    </row>
    <row r="65" spans="1:11" ht="20.100000000000001" customHeight="1" x14ac:dyDescent="0.2">
      <c r="A65" s="11" t="s">
        <v>11</v>
      </c>
      <c r="B65" s="13"/>
      <c r="C65" s="13"/>
      <c r="D65" s="13"/>
      <c r="E65" s="13"/>
      <c r="F65" s="13"/>
      <c r="G65" s="13"/>
      <c r="H65" s="13"/>
      <c r="I65" s="13"/>
      <c r="J65" s="30">
        <f t="shared" si="9"/>
        <v>0</v>
      </c>
      <c r="K65" s="31">
        <f t="shared" si="10"/>
        <v>0</v>
      </c>
    </row>
    <row r="66" spans="1:11" ht="20.100000000000001" customHeight="1" x14ac:dyDescent="0.2">
      <c r="A66" s="11" t="s">
        <v>12</v>
      </c>
      <c r="B66" s="13"/>
      <c r="C66" s="13"/>
      <c r="D66" s="13"/>
      <c r="E66" s="13"/>
      <c r="F66" s="13"/>
      <c r="G66" s="13"/>
      <c r="H66" s="13"/>
      <c r="I66" s="13"/>
      <c r="J66" s="30">
        <f t="shared" si="9"/>
        <v>0</v>
      </c>
      <c r="K66" s="31">
        <f t="shared" si="10"/>
        <v>0</v>
      </c>
    </row>
    <row r="67" spans="1:11" ht="20.100000000000001" customHeight="1" x14ac:dyDescent="0.2">
      <c r="A67" s="11" t="s">
        <v>13</v>
      </c>
      <c r="B67" s="13"/>
      <c r="C67" s="13"/>
      <c r="D67" s="13"/>
      <c r="E67" s="13"/>
      <c r="F67" s="13"/>
      <c r="G67" s="13"/>
      <c r="H67" s="13"/>
      <c r="I67" s="13"/>
      <c r="J67" s="30">
        <f t="shared" si="9"/>
        <v>0</v>
      </c>
      <c r="K67" s="31">
        <f t="shared" si="10"/>
        <v>0</v>
      </c>
    </row>
    <row r="68" spans="1:11" ht="20.100000000000001" customHeight="1" x14ac:dyDescent="0.2">
      <c r="A68" s="11" t="s">
        <v>14</v>
      </c>
      <c r="B68" s="13"/>
      <c r="C68" s="13"/>
      <c r="D68" s="13"/>
      <c r="E68" s="13"/>
      <c r="F68" s="13"/>
      <c r="G68" s="13"/>
      <c r="H68" s="13"/>
      <c r="I68" s="13"/>
      <c r="J68" s="30">
        <f t="shared" si="9"/>
        <v>0</v>
      </c>
      <c r="K68" s="31">
        <f t="shared" si="10"/>
        <v>0</v>
      </c>
    </row>
    <row r="69" spans="1:11" ht="20.100000000000001" customHeight="1" thickBot="1" x14ac:dyDescent="0.25">
      <c r="A69" s="11" t="s">
        <v>15</v>
      </c>
      <c r="B69" s="13">
        <v>10</v>
      </c>
      <c r="C69" s="13">
        <v>24012</v>
      </c>
      <c r="D69" s="13">
        <v>313235</v>
      </c>
      <c r="E69" s="13">
        <v>100147</v>
      </c>
      <c r="F69" s="13">
        <v>244</v>
      </c>
      <c r="G69" s="13">
        <v>214</v>
      </c>
      <c r="H69" s="13">
        <v>203</v>
      </c>
      <c r="I69" s="13">
        <v>246</v>
      </c>
      <c r="J69" s="30">
        <f t="shared" si="9"/>
        <v>438311</v>
      </c>
      <c r="K69" s="31">
        <f t="shared" si="10"/>
        <v>20575787</v>
      </c>
    </row>
    <row r="70" spans="1:11" ht="20.100000000000001" customHeight="1" thickBot="1" x14ac:dyDescent="0.25">
      <c r="A70" s="12" t="s">
        <v>16</v>
      </c>
      <c r="B70" s="22">
        <f t="shared" ref="B70:K70" si="11">SUM(B58:B69)</f>
        <v>10</v>
      </c>
      <c r="C70" s="22">
        <f t="shared" si="11"/>
        <v>24012</v>
      </c>
      <c r="D70" s="22">
        <f t="shared" si="11"/>
        <v>313235</v>
      </c>
      <c r="E70" s="22">
        <f t="shared" si="11"/>
        <v>100147</v>
      </c>
      <c r="F70" s="22">
        <f t="shared" si="11"/>
        <v>244</v>
      </c>
      <c r="G70" s="22">
        <f t="shared" si="11"/>
        <v>214</v>
      </c>
      <c r="H70" s="22">
        <f>SUM(H58:H69)</f>
        <v>203</v>
      </c>
      <c r="I70" s="22">
        <f>SUM(I58:I69)</f>
        <v>246</v>
      </c>
      <c r="J70" s="22">
        <f t="shared" si="11"/>
        <v>438311</v>
      </c>
      <c r="K70" s="25">
        <f t="shared" si="11"/>
        <v>20575787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62" orientation="landscape" r:id="rId1"/>
  <headerFooter alignWithMargins="0"/>
  <rowBreaks count="1" manualBreakCount="1">
    <brk id="35" max="16383" man="1"/>
  </rowBreaks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1"/>
  <sheetViews>
    <sheetView view="pageBreakPreview" topLeftCell="A40" zoomScaleSheetLayoutView="100" workbookViewId="0">
      <selection activeCell="D1" sqref="D1"/>
    </sheetView>
  </sheetViews>
  <sheetFormatPr baseColWidth="10" defaultColWidth="11.42578125" defaultRowHeight="20.100000000000001" customHeight="1" x14ac:dyDescent="0.2"/>
  <cols>
    <col min="1" max="1" width="14.5703125" style="2" customWidth="1"/>
    <col min="2" max="2" width="22.5703125" style="2" customWidth="1"/>
    <col min="3" max="5" width="20.5703125" style="2" bestFit="1" customWidth="1"/>
    <col min="6" max="6" width="22.140625" style="2" bestFit="1" customWidth="1"/>
    <col min="7" max="7" width="22" style="2" customWidth="1"/>
    <col min="8" max="8" width="29" style="2" customWidth="1"/>
    <col min="9" max="9" width="18.7109375" style="2" bestFit="1" customWidth="1"/>
    <col min="10" max="10" width="21.7109375" style="2" customWidth="1"/>
    <col min="11" max="11" width="2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39" t="s">
        <v>20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26</v>
      </c>
      <c r="B3" s="4"/>
      <c r="C3" s="4"/>
      <c r="D3" s="4"/>
      <c r="E3" s="5" t="s">
        <v>0</v>
      </c>
      <c r="F3" s="4"/>
      <c r="G3" s="38"/>
      <c r="H3" s="14" t="s">
        <v>34</v>
      </c>
      <c r="I3" s="38"/>
      <c r="J3" s="6"/>
    </row>
    <row r="4" spans="1:10" ht="24.95" customHeight="1" thickTop="1" thickBot="1" x14ac:dyDescent="0.25">
      <c r="A4" s="18" t="s">
        <v>1</v>
      </c>
      <c r="B4" s="19">
        <v>10000</v>
      </c>
      <c r="C4" s="19">
        <v>5000</v>
      </c>
      <c r="D4" s="19">
        <v>2000</v>
      </c>
      <c r="E4" s="19">
        <v>1000</v>
      </c>
      <c r="F4" s="20">
        <v>500</v>
      </c>
      <c r="G4" s="20" t="s">
        <v>2</v>
      </c>
      <c r="H4" s="21" t="s">
        <v>3</v>
      </c>
    </row>
    <row r="5" spans="1:10" ht="24.95" customHeight="1" x14ac:dyDescent="0.2">
      <c r="A5" s="11" t="s">
        <v>4</v>
      </c>
      <c r="B5" s="13">
        <v>5426922</v>
      </c>
      <c r="C5" s="13">
        <v>184590</v>
      </c>
      <c r="D5" s="13">
        <v>1038</v>
      </c>
      <c r="E5" s="13">
        <v>2027</v>
      </c>
      <c r="F5" s="13">
        <v>6031</v>
      </c>
      <c r="G5" s="27">
        <f>SUM(B5:F5)</f>
        <v>5620608</v>
      </c>
      <c r="H5" s="26">
        <f>+B5*10000+C5*5000+D5*2000+E5*1000+F5*500</f>
        <v>55199288500</v>
      </c>
    </row>
    <row r="6" spans="1:10" ht="24.95" customHeight="1" x14ac:dyDescent="0.2">
      <c r="A6" s="11" t="s">
        <v>5</v>
      </c>
      <c r="B6" s="13">
        <v>6455568</v>
      </c>
      <c r="C6" s="13">
        <v>202459</v>
      </c>
      <c r="D6" s="13">
        <v>2030</v>
      </c>
      <c r="E6" s="13">
        <v>28013</v>
      </c>
      <c r="F6" s="13">
        <v>4026</v>
      </c>
      <c r="G6" s="27">
        <f t="shared" ref="G6:G16" si="0">SUM(B6:F6)</f>
        <v>6692096</v>
      </c>
      <c r="H6" s="26">
        <f t="shared" ref="H6:H16" si="1">+B6*10000+C6*5000+D6*2000+E6*1000+F6*500</f>
        <v>65602061000</v>
      </c>
    </row>
    <row r="7" spans="1:10" ht="24.95" customHeight="1" x14ac:dyDescent="0.2">
      <c r="A7" s="11" t="s">
        <v>6</v>
      </c>
      <c r="B7" s="13">
        <v>7279115</v>
      </c>
      <c r="C7" s="13">
        <v>268990</v>
      </c>
      <c r="D7" s="13">
        <v>12419</v>
      </c>
      <c r="E7" s="13">
        <v>63704</v>
      </c>
      <c r="F7" s="13">
        <v>21105</v>
      </c>
      <c r="G7" s="27">
        <f t="shared" si="0"/>
        <v>7645333</v>
      </c>
      <c r="H7" s="26">
        <f t="shared" si="1"/>
        <v>74235194500</v>
      </c>
    </row>
    <row r="8" spans="1:10" ht="24.95" customHeight="1" x14ac:dyDescent="0.2">
      <c r="A8" s="11" t="s">
        <v>7</v>
      </c>
      <c r="B8" s="13">
        <v>5033119</v>
      </c>
      <c r="C8" s="13">
        <v>165615</v>
      </c>
      <c r="D8" s="13">
        <v>11158</v>
      </c>
      <c r="E8" s="13">
        <v>2162</v>
      </c>
      <c r="F8" s="13">
        <v>51078</v>
      </c>
      <c r="G8" s="27">
        <f t="shared" si="0"/>
        <v>5263132</v>
      </c>
      <c r="H8" s="26">
        <f t="shared" si="1"/>
        <v>51209282000</v>
      </c>
    </row>
    <row r="9" spans="1:10" ht="24.95" customHeight="1" x14ac:dyDescent="0.2">
      <c r="A9" s="11" t="s">
        <v>19</v>
      </c>
      <c r="B9" s="13">
        <v>7286110</v>
      </c>
      <c r="C9" s="13">
        <v>200435</v>
      </c>
      <c r="D9" s="13">
        <v>127</v>
      </c>
      <c r="E9" s="13">
        <v>3645</v>
      </c>
      <c r="F9" s="13">
        <v>3863</v>
      </c>
      <c r="G9" s="27">
        <f t="shared" si="0"/>
        <v>7494180</v>
      </c>
      <c r="H9" s="26">
        <f t="shared" si="1"/>
        <v>73869105500</v>
      </c>
    </row>
    <row r="10" spans="1:10" ht="24.95" customHeight="1" x14ac:dyDescent="0.2">
      <c r="A10" s="11" t="s">
        <v>9</v>
      </c>
      <c r="B10" s="13">
        <v>9032179</v>
      </c>
      <c r="C10" s="13">
        <v>195185</v>
      </c>
      <c r="D10" s="13">
        <v>2588</v>
      </c>
      <c r="E10" s="13">
        <v>3732</v>
      </c>
      <c r="F10" s="13">
        <v>14115</v>
      </c>
      <c r="G10" s="27">
        <f t="shared" si="0"/>
        <v>9247799</v>
      </c>
      <c r="H10" s="26">
        <f t="shared" si="1"/>
        <v>91313680500</v>
      </c>
    </row>
    <row r="11" spans="1:10" ht="24.95" customHeight="1" x14ac:dyDescent="0.2">
      <c r="A11" s="11" t="s">
        <v>10</v>
      </c>
      <c r="B11" s="13">
        <v>6214588</v>
      </c>
      <c r="C11" s="13">
        <v>140229</v>
      </c>
      <c r="D11" s="13">
        <v>2002</v>
      </c>
      <c r="E11" s="13">
        <v>4016</v>
      </c>
      <c r="F11" s="13">
        <v>12002</v>
      </c>
      <c r="G11" s="27">
        <f t="shared" si="0"/>
        <v>6372837</v>
      </c>
      <c r="H11" s="26">
        <f t="shared" si="1"/>
        <v>62861046000</v>
      </c>
    </row>
    <row r="12" spans="1:10" ht="24.95" customHeight="1" x14ac:dyDescent="0.2">
      <c r="A12" s="11" t="s">
        <v>11</v>
      </c>
      <c r="B12" s="13">
        <v>7604605</v>
      </c>
      <c r="C12" s="13">
        <v>127116</v>
      </c>
      <c r="D12" s="13">
        <v>1</v>
      </c>
      <c r="E12" s="13">
        <v>138</v>
      </c>
      <c r="F12" s="13">
        <v>0</v>
      </c>
      <c r="G12" s="27">
        <f t="shared" si="0"/>
        <v>7731860</v>
      </c>
      <c r="H12" s="26">
        <f t="shared" si="1"/>
        <v>76681770000</v>
      </c>
    </row>
    <row r="13" spans="1:10" ht="24.95" customHeight="1" x14ac:dyDescent="0.2">
      <c r="A13" s="11" t="s">
        <v>12</v>
      </c>
      <c r="B13" s="13">
        <v>7789110</v>
      </c>
      <c r="C13" s="13">
        <v>103238</v>
      </c>
      <c r="D13" s="13">
        <v>300</v>
      </c>
      <c r="E13" s="13">
        <v>100301</v>
      </c>
      <c r="F13" s="13">
        <v>108000</v>
      </c>
      <c r="G13" s="27">
        <f t="shared" si="0"/>
        <v>8100949</v>
      </c>
      <c r="H13" s="26">
        <f t="shared" si="1"/>
        <v>78562191000</v>
      </c>
    </row>
    <row r="14" spans="1:10" ht="24.95" customHeight="1" x14ac:dyDescent="0.2">
      <c r="A14" s="11" t="s">
        <v>13</v>
      </c>
      <c r="B14" s="13">
        <v>7469818</v>
      </c>
      <c r="C14" s="13">
        <v>134137</v>
      </c>
      <c r="D14" s="13">
        <v>1300</v>
      </c>
      <c r="E14" s="13">
        <v>1500</v>
      </c>
      <c r="F14" s="13">
        <v>5393</v>
      </c>
      <c r="G14" s="27">
        <f t="shared" si="0"/>
        <v>7612148</v>
      </c>
      <c r="H14" s="26">
        <f t="shared" si="1"/>
        <v>75375661500</v>
      </c>
    </row>
    <row r="15" spans="1:10" ht="24.95" customHeight="1" x14ac:dyDescent="0.2">
      <c r="A15" s="11" t="s">
        <v>14</v>
      </c>
      <c r="B15" s="13">
        <v>9330698</v>
      </c>
      <c r="C15" s="13">
        <v>109086</v>
      </c>
      <c r="D15" s="13">
        <v>301</v>
      </c>
      <c r="E15" s="13">
        <v>2959</v>
      </c>
      <c r="F15" s="13">
        <v>4803</v>
      </c>
      <c r="G15" s="27">
        <f t="shared" si="0"/>
        <v>9447847</v>
      </c>
      <c r="H15" s="26">
        <f t="shared" si="1"/>
        <v>93858372500</v>
      </c>
    </row>
    <row r="16" spans="1:10" ht="24.95" customHeight="1" thickBot="1" x14ac:dyDescent="0.25">
      <c r="A16" s="11" t="s">
        <v>15</v>
      </c>
      <c r="B16" s="13">
        <v>7151451</v>
      </c>
      <c r="C16" s="13">
        <v>56343</v>
      </c>
      <c r="D16" s="13">
        <v>50001</v>
      </c>
      <c r="E16" s="13">
        <v>151005</v>
      </c>
      <c r="F16" s="13">
        <v>1005</v>
      </c>
      <c r="G16" s="27">
        <f t="shared" si="0"/>
        <v>7409805</v>
      </c>
      <c r="H16" s="26">
        <f t="shared" si="1"/>
        <v>72047734500</v>
      </c>
    </row>
    <row r="17" spans="1:10" ht="24.95" customHeight="1" thickBot="1" x14ac:dyDescent="0.25">
      <c r="A17" s="12" t="s">
        <v>16</v>
      </c>
      <c r="B17" s="22">
        <f>SUM(B5:B16)</f>
        <v>86073283</v>
      </c>
      <c r="C17" s="22">
        <f t="shared" ref="C17:H17" si="2">SUM(C5:C16)</f>
        <v>1887423</v>
      </c>
      <c r="D17" s="22">
        <f t="shared" si="2"/>
        <v>83265</v>
      </c>
      <c r="E17" s="22">
        <f t="shared" si="2"/>
        <v>363202</v>
      </c>
      <c r="F17" s="22">
        <f t="shared" si="2"/>
        <v>231421</v>
      </c>
      <c r="G17" s="22">
        <f t="shared" si="2"/>
        <v>88638594</v>
      </c>
      <c r="H17" s="22">
        <f t="shared" si="2"/>
        <v>870815387500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40" t="s">
        <v>18</v>
      </c>
      <c r="E19" s="4"/>
      <c r="F19" s="4"/>
      <c r="G19" s="1"/>
      <c r="H19" s="1"/>
      <c r="I19" s="1"/>
      <c r="J19" s="1"/>
    </row>
    <row r="20" spans="1:10" ht="20.100000000000001" customHeight="1" thickBot="1" x14ac:dyDescent="0.25">
      <c r="A20" s="4" t="str">
        <f>A3</f>
        <v>TCHAD</v>
      </c>
      <c r="B20" s="4"/>
      <c r="C20" s="4"/>
      <c r="D20" s="4"/>
      <c r="E20" s="5" t="s">
        <v>0</v>
      </c>
      <c r="F20" s="4"/>
      <c r="G20" s="38"/>
      <c r="H20" s="14" t="str">
        <f>H3</f>
        <v>Exercice : 2022</v>
      </c>
      <c r="I20" s="38"/>
      <c r="J20" s="6"/>
    </row>
    <row r="21" spans="1:10" ht="24.95" customHeight="1" thickTop="1" thickBot="1" x14ac:dyDescent="0.25">
      <c r="A21" s="18" t="s">
        <v>1</v>
      </c>
      <c r="B21" s="19">
        <v>10000</v>
      </c>
      <c r="C21" s="19">
        <v>5000</v>
      </c>
      <c r="D21" s="19">
        <v>2000</v>
      </c>
      <c r="E21" s="19">
        <v>1000</v>
      </c>
      <c r="F21" s="20">
        <v>500</v>
      </c>
      <c r="G21" s="20" t="s">
        <v>2</v>
      </c>
      <c r="H21" s="21" t="s">
        <v>3</v>
      </c>
    </row>
    <row r="22" spans="1:10" ht="24.95" customHeight="1" x14ac:dyDescent="0.2">
      <c r="A22" s="11" t="s">
        <v>4</v>
      </c>
      <c r="B22" s="13">
        <v>-6801632</v>
      </c>
      <c r="C22" s="13">
        <v>-692080</v>
      </c>
      <c r="D22" s="13">
        <v>-618328</v>
      </c>
      <c r="E22" s="13">
        <v>-268092</v>
      </c>
      <c r="F22" s="13">
        <v>-1247270</v>
      </c>
      <c r="G22" s="27">
        <f>SUM(B22:F22)</f>
        <v>-9627402</v>
      </c>
      <c r="H22" s="26">
        <f>+B22*10000+C22*5000+D22*2000+E22*1000+F22*500</f>
        <v>-73605103000</v>
      </c>
    </row>
    <row r="23" spans="1:10" ht="24.95" customHeight="1" x14ac:dyDescent="0.2">
      <c r="A23" s="11" t="s">
        <v>5</v>
      </c>
      <c r="B23" s="13">
        <v>-4655717</v>
      </c>
      <c r="C23" s="13">
        <v>-653035</v>
      </c>
      <c r="D23" s="13">
        <v>-426057</v>
      </c>
      <c r="E23" s="13">
        <v>-124334</v>
      </c>
      <c r="F23" s="13">
        <v>-1050241</v>
      </c>
      <c r="G23" s="27">
        <f t="shared" ref="G23:G33" si="3">SUM(B23:F23)</f>
        <v>-6909384</v>
      </c>
      <c r="H23" s="26">
        <f t="shared" ref="H23:H33" si="4">+B23*10000+C23*5000+D23*2000+E23*1000+F23*500</f>
        <v>-51323913500</v>
      </c>
    </row>
    <row r="24" spans="1:10" ht="24.95" customHeight="1" x14ac:dyDescent="0.2">
      <c r="A24" s="11" t="s">
        <v>6</v>
      </c>
      <c r="B24" s="13">
        <v>-9643806</v>
      </c>
      <c r="C24" s="13">
        <v>-720941</v>
      </c>
      <c r="D24" s="13">
        <v>-406272</v>
      </c>
      <c r="E24" s="13">
        <v>-81538</v>
      </c>
      <c r="F24" s="13">
        <v>-1061820</v>
      </c>
      <c r="G24" s="27">
        <f t="shared" si="3"/>
        <v>-11914377</v>
      </c>
      <c r="H24" s="26">
        <f t="shared" si="4"/>
        <v>-101467757000</v>
      </c>
    </row>
    <row r="25" spans="1:10" ht="24.95" customHeight="1" x14ac:dyDescent="0.2">
      <c r="A25" s="11" t="s">
        <v>7</v>
      </c>
      <c r="B25" s="13">
        <v>-9177115</v>
      </c>
      <c r="C25" s="13">
        <v>-674963</v>
      </c>
      <c r="D25" s="13">
        <v>-366412</v>
      </c>
      <c r="E25" s="13">
        <v>-23470</v>
      </c>
      <c r="F25" s="13">
        <v>-1066059</v>
      </c>
      <c r="G25" s="27">
        <f t="shared" si="3"/>
        <v>-11308019</v>
      </c>
      <c r="H25" s="26">
        <f t="shared" si="4"/>
        <v>-96435288500</v>
      </c>
    </row>
    <row r="26" spans="1:10" ht="24.95" customHeight="1" x14ac:dyDescent="0.2">
      <c r="A26" s="11" t="s">
        <v>19</v>
      </c>
      <c r="B26" s="13">
        <v>-7828879</v>
      </c>
      <c r="C26" s="13">
        <v>-437607</v>
      </c>
      <c r="D26" s="13">
        <v>-214990</v>
      </c>
      <c r="E26" s="13">
        <v>-11738</v>
      </c>
      <c r="F26" s="13">
        <v>-965237</v>
      </c>
      <c r="G26" s="27">
        <f t="shared" si="3"/>
        <v>-9458451</v>
      </c>
      <c r="H26" s="26">
        <f t="shared" si="4"/>
        <v>-81401161500</v>
      </c>
    </row>
    <row r="27" spans="1:10" ht="24.95" customHeight="1" x14ac:dyDescent="0.2">
      <c r="A27" s="11" t="s">
        <v>9</v>
      </c>
      <c r="B27" s="13">
        <v>-5649642</v>
      </c>
      <c r="C27" s="13">
        <v>-162476</v>
      </c>
      <c r="D27" s="13">
        <v>-58983</v>
      </c>
      <c r="E27" s="13">
        <v>-13024</v>
      </c>
      <c r="F27" s="13">
        <v>-669770</v>
      </c>
      <c r="G27" s="27">
        <f t="shared" si="3"/>
        <v>-6553895</v>
      </c>
      <c r="H27" s="26">
        <f t="shared" si="4"/>
        <v>-57774675000</v>
      </c>
    </row>
    <row r="28" spans="1:10" ht="24.95" customHeight="1" x14ac:dyDescent="0.2">
      <c r="A28" s="11" t="s">
        <v>10</v>
      </c>
      <c r="B28" s="13">
        <v>-10299418</v>
      </c>
      <c r="C28" s="13">
        <v>-99820</v>
      </c>
      <c r="D28" s="13">
        <v>-13193</v>
      </c>
      <c r="E28" s="13">
        <v>-13996</v>
      </c>
      <c r="F28" s="13">
        <v>-179110</v>
      </c>
      <c r="G28" s="27">
        <f t="shared" si="3"/>
        <v>-10605537</v>
      </c>
      <c r="H28" s="26">
        <f t="shared" si="4"/>
        <v>-103623217000</v>
      </c>
    </row>
    <row r="29" spans="1:10" ht="24.95" customHeight="1" x14ac:dyDescent="0.2">
      <c r="A29" s="11" t="s">
        <v>11</v>
      </c>
      <c r="B29" s="13">
        <v>-7794458</v>
      </c>
      <c r="C29" s="13">
        <v>-257808</v>
      </c>
      <c r="D29" s="13">
        <v>-90803</v>
      </c>
      <c r="E29" s="13">
        <v>-7083</v>
      </c>
      <c r="F29" s="13">
        <v>-221578</v>
      </c>
      <c r="G29" s="27">
        <f t="shared" si="3"/>
        <v>-8371730</v>
      </c>
      <c r="H29" s="26">
        <f t="shared" si="4"/>
        <v>-79533098000</v>
      </c>
    </row>
    <row r="30" spans="1:10" ht="24.95" customHeight="1" x14ac:dyDescent="0.2">
      <c r="A30" s="11" t="s">
        <v>12</v>
      </c>
      <c r="B30" s="13">
        <v>-9414081</v>
      </c>
      <c r="C30" s="13">
        <v>-128712</v>
      </c>
      <c r="D30" s="13">
        <v>-486758</v>
      </c>
      <c r="E30" s="13">
        <v>-1682819</v>
      </c>
      <c r="F30" s="13">
        <v>-2259386</v>
      </c>
      <c r="G30" s="27">
        <f t="shared" si="3"/>
        <v>-13971756</v>
      </c>
      <c r="H30" s="26">
        <f t="shared" si="4"/>
        <v>-98570398000</v>
      </c>
    </row>
    <row r="31" spans="1:10" ht="24.95" customHeight="1" x14ac:dyDescent="0.2">
      <c r="A31" s="11" t="s">
        <v>13</v>
      </c>
      <c r="B31" s="13">
        <v>-9128061</v>
      </c>
      <c r="C31" s="13">
        <v>-137014</v>
      </c>
      <c r="D31" s="13">
        <v>-252489</v>
      </c>
      <c r="E31" s="13">
        <v>-1421048</v>
      </c>
      <c r="F31" s="13">
        <v>-1999186</v>
      </c>
      <c r="G31" s="27">
        <f t="shared" si="3"/>
        <v>-12937798</v>
      </c>
      <c r="H31" s="26">
        <f t="shared" si="4"/>
        <v>-94891299000</v>
      </c>
    </row>
    <row r="32" spans="1:10" ht="24.95" customHeight="1" x14ac:dyDescent="0.2">
      <c r="A32" s="11" t="s">
        <v>14</v>
      </c>
      <c r="B32" s="13">
        <v>-7200542</v>
      </c>
      <c r="C32" s="13">
        <v>-132106</v>
      </c>
      <c r="D32" s="13">
        <v>-185818</v>
      </c>
      <c r="E32" s="13">
        <v>-1176647</v>
      </c>
      <c r="F32" s="13">
        <v>-1567794</v>
      </c>
      <c r="G32" s="27">
        <f t="shared" si="3"/>
        <v>-10262907</v>
      </c>
      <c r="H32" s="26">
        <f t="shared" si="4"/>
        <v>-74998130000</v>
      </c>
    </row>
    <row r="33" spans="1:11" ht="24.95" customHeight="1" thickBot="1" x14ac:dyDescent="0.25">
      <c r="A33" s="11" t="s">
        <v>15</v>
      </c>
      <c r="B33" s="13">
        <v>-9937207</v>
      </c>
      <c r="C33" s="13">
        <v>-1975818</v>
      </c>
      <c r="D33" s="13">
        <v>-2377880</v>
      </c>
      <c r="E33" s="13">
        <v>-4707557</v>
      </c>
      <c r="F33" s="13">
        <v>-5458839</v>
      </c>
      <c r="G33" s="27">
        <f t="shared" si="3"/>
        <v>-24457301</v>
      </c>
      <c r="H33" s="26">
        <f t="shared" si="4"/>
        <v>-121443896500</v>
      </c>
    </row>
    <row r="34" spans="1:11" ht="24.95" customHeight="1" thickBot="1" x14ac:dyDescent="0.25">
      <c r="A34" s="12" t="s">
        <v>16</v>
      </c>
      <c r="B34" s="22">
        <f t="shared" ref="B34:H34" si="5">SUM(B22:B33)</f>
        <v>-97530558</v>
      </c>
      <c r="C34" s="22">
        <f t="shared" si="5"/>
        <v>-6072380</v>
      </c>
      <c r="D34" s="22">
        <f t="shared" si="5"/>
        <v>-5497983</v>
      </c>
      <c r="E34" s="22">
        <f t="shared" si="5"/>
        <v>-9531346</v>
      </c>
      <c r="F34" s="22">
        <f t="shared" si="5"/>
        <v>-17746290</v>
      </c>
      <c r="G34" s="22">
        <f t="shared" si="5"/>
        <v>-136378557</v>
      </c>
      <c r="H34" s="22">
        <f t="shared" si="5"/>
        <v>-1035067937000</v>
      </c>
    </row>
    <row r="35" spans="1:11" ht="20.100000000000001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1" ht="20.100000000000001" customHeight="1" x14ac:dyDescent="0.2">
      <c r="A37" s="1"/>
      <c r="B37" s="1"/>
      <c r="C37" s="1"/>
      <c r="D37" s="39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tr">
        <f>A20</f>
        <v>TCHAD</v>
      </c>
      <c r="B38" s="4"/>
      <c r="C38" s="4"/>
      <c r="D38" s="4"/>
      <c r="E38" s="5" t="s">
        <v>27</v>
      </c>
      <c r="F38" s="4"/>
      <c r="G38" s="4"/>
      <c r="H38" s="4"/>
      <c r="I38" s="4"/>
      <c r="J38" s="38"/>
      <c r="K38" s="14" t="str">
        <f>H20</f>
        <v>Exercice : 2022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/>
      <c r="C40" s="13"/>
      <c r="D40" s="13"/>
      <c r="E40" s="13"/>
      <c r="F40" s="13"/>
      <c r="G40" s="13"/>
      <c r="H40" s="13"/>
      <c r="I40" s="13"/>
      <c r="J40" s="30">
        <f>SUM(B40:I40)</f>
        <v>0</v>
      </c>
      <c r="K40" s="31">
        <f>B40*500+C40*100+D40*50+E40*25+F40*10+G40*5+H40*2+I40*1</f>
        <v>0</v>
      </c>
    </row>
    <row r="41" spans="1:11" ht="20.100000000000001" customHeight="1" x14ac:dyDescent="0.2">
      <c r="A41" s="11" t="s">
        <v>5</v>
      </c>
      <c r="B41" s="13"/>
      <c r="C41" s="13"/>
      <c r="D41" s="13"/>
      <c r="E41" s="13"/>
      <c r="F41" s="13"/>
      <c r="G41" s="13"/>
      <c r="H41" s="13"/>
      <c r="I41" s="13"/>
      <c r="J41" s="30">
        <f t="shared" ref="J41:J51" si="6">SUM(B41:I41)</f>
        <v>0</v>
      </c>
      <c r="K41" s="31">
        <f t="shared" ref="K41:K51" si="7">B41*500+C41*100+D41*50+E41*25+F41*10+G41*5+H41*2+I41*1</f>
        <v>0</v>
      </c>
    </row>
    <row r="42" spans="1:11" ht="20.100000000000001" customHeight="1" x14ac:dyDescent="0.2">
      <c r="A42" s="11" t="s">
        <v>6</v>
      </c>
      <c r="B42" s="13"/>
      <c r="C42" s="13"/>
      <c r="D42" s="13"/>
      <c r="E42" s="13"/>
      <c r="F42" s="13"/>
      <c r="G42" s="13"/>
      <c r="H42" s="13"/>
      <c r="I42" s="13"/>
      <c r="J42" s="30">
        <f t="shared" si="6"/>
        <v>0</v>
      </c>
      <c r="K42" s="31">
        <f t="shared" si="7"/>
        <v>0</v>
      </c>
    </row>
    <row r="43" spans="1:11" ht="20.100000000000001" customHeight="1" x14ac:dyDescent="0.2">
      <c r="A43" s="11" t="s">
        <v>7</v>
      </c>
      <c r="B43" s="13"/>
      <c r="C43" s="13"/>
      <c r="D43" s="13"/>
      <c r="E43" s="13"/>
      <c r="F43" s="13"/>
      <c r="G43" s="13"/>
      <c r="H43" s="13"/>
      <c r="I43" s="13"/>
      <c r="J43" s="30">
        <f t="shared" si="6"/>
        <v>0</v>
      </c>
      <c r="K43" s="31">
        <f t="shared" si="7"/>
        <v>0</v>
      </c>
    </row>
    <row r="44" spans="1:11" ht="20.100000000000001" customHeight="1" x14ac:dyDescent="0.2">
      <c r="A44" s="11" t="s">
        <v>8</v>
      </c>
      <c r="B44" s="13"/>
      <c r="C44" s="13"/>
      <c r="D44" s="13"/>
      <c r="E44" s="13"/>
      <c r="F44" s="13"/>
      <c r="G44" s="13"/>
      <c r="H44" s="13"/>
      <c r="I44" s="13"/>
      <c r="J44" s="30">
        <f t="shared" si="6"/>
        <v>0</v>
      </c>
      <c r="K44" s="31">
        <f t="shared" si="7"/>
        <v>0</v>
      </c>
    </row>
    <row r="45" spans="1:11" ht="20.100000000000001" customHeight="1" x14ac:dyDescent="0.2">
      <c r="A45" s="11" t="s">
        <v>9</v>
      </c>
      <c r="B45" s="13"/>
      <c r="C45" s="13"/>
      <c r="D45" s="13"/>
      <c r="E45" s="13"/>
      <c r="F45" s="13"/>
      <c r="G45" s="13"/>
      <c r="H45" s="13"/>
      <c r="I45" s="13"/>
      <c r="J45" s="30">
        <f t="shared" si="6"/>
        <v>0</v>
      </c>
      <c r="K45" s="31">
        <f t="shared" si="7"/>
        <v>0</v>
      </c>
    </row>
    <row r="46" spans="1:11" ht="20.100000000000001" customHeight="1" x14ac:dyDescent="0.2">
      <c r="A46" s="11" t="s">
        <v>10</v>
      </c>
      <c r="B46" s="13"/>
      <c r="C46" s="13"/>
      <c r="D46" s="13"/>
      <c r="E46" s="13"/>
      <c r="F46" s="13"/>
      <c r="G46" s="13"/>
      <c r="H46" s="13"/>
      <c r="I46" s="13"/>
      <c r="J46" s="30">
        <f t="shared" si="6"/>
        <v>0</v>
      </c>
      <c r="K46" s="31">
        <f t="shared" si="7"/>
        <v>0</v>
      </c>
    </row>
    <row r="47" spans="1:11" ht="20.100000000000001" customHeight="1" x14ac:dyDescent="0.2">
      <c r="A47" s="11" t="s">
        <v>11</v>
      </c>
      <c r="B47" s="13"/>
      <c r="C47" s="13"/>
      <c r="D47" s="13"/>
      <c r="E47" s="13"/>
      <c r="F47" s="13"/>
      <c r="G47" s="13"/>
      <c r="H47" s="13"/>
      <c r="I47" s="13"/>
      <c r="J47" s="30">
        <f t="shared" si="6"/>
        <v>0</v>
      </c>
      <c r="K47" s="31">
        <f t="shared" si="7"/>
        <v>0</v>
      </c>
    </row>
    <row r="48" spans="1:11" ht="20.100000000000001" customHeight="1" x14ac:dyDescent="0.2">
      <c r="A48" s="11" t="s">
        <v>12</v>
      </c>
      <c r="B48" s="13"/>
      <c r="C48" s="13"/>
      <c r="D48" s="13"/>
      <c r="E48" s="13"/>
      <c r="F48" s="13"/>
      <c r="G48" s="13"/>
      <c r="H48" s="13"/>
      <c r="I48" s="13"/>
      <c r="J48" s="30">
        <f t="shared" si="6"/>
        <v>0</v>
      </c>
      <c r="K48" s="31">
        <f t="shared" si="7"/>
        <v>0</v>
      </c>
    </row>
    <row r="49" spans="1:11" ht="20.100000000000001" customHeight="1" x14ac:dyDescent="0.2">
      <c r="A49" s="11" t="s">
        <v>13</v>
      </c>
      <c r="B49" s="13"/>
      <c r="C49" s="13"/>
      <c r="D49" s="13"/>
      <c r="E49" s="13"/>
      <c r="F49" s="13"/>
      <c r="G49" s="13"/>
      <c r="H49" s="13"/>
      <c r="I49" s="13"/>
      <c r="J49" s="30">
        <f t="shared" si="6"/>
        <v>0</v>
      </c>
      <c r="K49" s="31">
        <f t="shared" si="7"/>
        <v>0</v>
      </c>
    </row>
    <row r="50" spans="1:11" ht="20.100000000000001" customHeight="1" x14ac:dyDescent="0.2">
      <c r="A50" s="11" t="s">
        <v>14</v>
      </c>
      <c r="B50" s="13"/>
      <c r="C50" s="13"/>
      <c r="D50" s="13"/>
      <c r="E50" s="13"/>
      <c r="F50" s="13"/>
      <c r="G50" s="13"/>
      <c r="H50" s="13"/>
      <c r="I50" s="13"/>
      <c r="J50" s="30">
        <f t="shared" si="6"/>
        <v>0</v>
      </c>
      <c r="K50" s="31">
        <f t="shared" si="7"/>
        <v>0</v>
      </c>
    </row>
    <row r="51" spans="1:11" ht="20.100000000000001" customHeight="1" thickBot="1" x14ac:dyDescent="0.25">
      <c r="A51" s="11" t="s">
        <v>15</v>
      </c>
      <c r="B51" s="13"/>
      <c r="C51" s="13">
        <v>6</v>
      </c>
      <c r="D51" s="13">
        <v>22</v>
      </c>
      <c r="E51" s="13"/>
      <c r="F51" s="13">
        <v>11</v>
      </c>
      <c r="G51" s="13">
        <v>5</v>
      </c>
      <c r="H51" s="13">
        <v>3</v>
      </c>
      <c r="I51" s="13">
        <v>8</v>
      </c>
      <c r="J51" s="30">
        <f t="shared" si="6"/>
        <v>55</v>
      </c>
      <c r="K51" s="31">
        <f t="shared" si="7"/>
        <v>1849</v>
      </c>
    </row>
    <row r="52" spans="1:11" ht="20.100000000000001" customHeight="1" thickBot="1" x14ac:dyDescent="0.25">
      <c r="A52" s="12" t="s">
        <v>16</v>
      </c>
      <c r="B52" s="22">
        <f t="shared" ref="B52:K52" si="8">SUM(B40:B51)</f>
        <v>0</v>
      </c>
      <c r="C52" s="22">
        <f t="shared" si="8"/>
        <v>6</v>
      </c>
      <c r="D52" s="22">
        <f t="shared" si="8"/>
        <v>22</v>
      </c>
      <c r="E52" s="22">
        <f t="shared" si="8"/>
        <v>0</v>
      </c>
      <c r="F52" s="22">
        <f t="shared" si="8"/>
        <v>11</v>
      </c>
      <c r="G52" s="22">
        <f t="shared" si="8"/>
        <v>5</v>
      </c>
      <c r="H52" s="22">
        <f>SUM(H40:H51)</f>
        <v>3</v>
      </c>
      <c r="I52" s="22">
        <f>SUM(I40:I51)</f>
        <v>8</v>
      </c>
      <c r="J52" s="22">
        <f t="shared" si="8"/>
        <v>55</v>
      </c>
      <c r="K52" s="25">
        <f t="shared" si="8"/>
        <v>1849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40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tr">
        <f>A38</f>
        <v>TCHAD</v>
      </c>
      <c r="B56" s="4"/>
      <c r="C56" s="4"/>
      <c r="D56" s="4"/>
      <c r="E56" s="5" t="s">
        <v>27</v>
      </c>
      <c r="F56" s="4"/>
      <c r="G56" s="4"/>
      <c r="H56" s="4"/>
      <c r="I56" s="4"/>
      <c r="J56" s="38"/>
      <c r="K56" s="6" t="str">
        <f>K38</f>
        <v>Exercice : 2022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/>
      <c r="C58" s="13"/>
      <c r="D58" s="13"/>
      <c r="E58" s="13"/>
      <c r="F58" s="13"/>
      <c r="G58" s="13"/>
      <c r="H58" s="13"/>
      <c r="I58" s="13"/>
      <c r="J58" s="30">
        <f>SUM(B58:I58)</f>
        <v>0</v>
      </c>
      <c r="K58" s="31">
        <f>B58*500+C58*100+D58*50+E58*25+F58*10+G58*5+H58*2+I58*1</f>
        <v>0</v>
      </c>
    </row>
    <row r="59" spans="1:11" ht="20.100000000000001" customHeight="1" x14ac:dyDescent="0.2">
      <c r="A59" s="11" t="s">
        <v>5</v>
      </c>
      <c r="B59" s="13"/>
      <c r="C59" s="13"/>
      <c r="D59" s="13"/>
      <c r="E59" s="13"/>
      <c r="F59" s="13"/>
      <c r="G59" s="13"/>
      <c r="H59" s="13"/>
      <c r="I59" s="13"/>
      <c r="J59" s="30">
        <f t="shared" ref="J59:J69" si="9">SUM(B59:I59)</f>
        <v>0</v>
      </c>
      <c r="K59" s="31">
        <f t="shared" ref="K59:K69" si="10">B59*500+C59*100+D59*50+E59*25+F59*10+G59*5+H59*2+I59*1</f>
        <v>0</v>
      </c>
    </row>
    <row r="60" spans="1:11" ht="20.100000000000001" customHeight="1" x14ac:dyDescent="0.2">
      <c r="A60" s="11" t="s">
        <v>6</v>
      </c>
      <c r="B60" s="13"/>
      <c r="C60" s="13"/>
      <c r="D60" s="13"/>
      <c r="E60" s="13"/>
      <c r="F60" s="13"/>
      <c r="G60" s="13"/>
      <c r="H60" s="13"/>
      <c r="I60" s="13"/>
      <c r="J60" s="30">
        <f t="shared" si="9"/>
        <v>0</v>
      </c>
      <c r="K60" s="31">
        <f t="shared" si="10"/>
        <v>0</v>
      </c>
    </row>
    <row r="61" spans="1:11" ht="20.100000000000001" customHeight="1" x14ac:dyDescent="0.2">
      <c r="A61" s="11" t="s">
        <v>7</v>
      </c>
      <c r="B61" s="13"/>
      <c r="C61" s="13"/>
      <c r="D61" s="13"/>
      <c r="E61" s="13"/>
      <c r="F61" s="13"/>
      <c r="G61" s="13"/>
      <c r="H61" s="13"/>
      <c r="I61" s="13"/>
      <c r="J61" s="30">
        <f t="shared" si="9"/>
        <v>0</v>
      </c>
      <c r="K61" s="31">
        <f t="shared" si="10"/>
        <v>0</v>
      </c>
    </row>
    <row r="62" spans="1:11" ht="20.100000000000001" customHeight="1" x14ac:dyDescent="0.2">
      <c r="A62" s="11" t="s">
        <v>8</v>
      </c>
      <c r="B62" s="13"/>
      <c r="C62" s="13"/>
      <c r="D62" s="13"/>
      <c r="E62" s="13"/>
      <c r="F62" s="13"/>
      <c r="G62" s="13"/>
      <c r="H62" s="13"/>
      <c r="I62" s="13"/>
      <c r="J62" s="30">
        <f t="shared" si="9"/>
        <v>0</v>
      </c>
      <c r="K62" s="31">
        <f t="shared" si="10"/>
        <v>0</v>
      </c>
    </row>
    <row r="63" spans="1:11" ht="20.100000000000001" customHeight="1" x14ac:dyDescent="0.2">
      <c r="A63" s="11" t="s">
        <v>9</v>
      </c>
      <c r="B63" s="13"/>
      <c r="C63" s="13"/>
      <c r="D63" s="13"/>
      <c r="E63" s="13"/>
      <c r="F63" s="13"/>
      <c r="G63" s="13"/>
      <c r="H63" s="13"/>
      <c r="I63" s="13"/>
      <c r="J63" s="30">
        <f t="shared" si="9"/>
        <v>0</v>
      </c>
      <c r="K63" s="31">
        <f t="shared" si="10"/>
        <v>0</v>
      </c>
    </row>
    <row r="64" spans="1:11" ht="20.100000000000001" customHeight="1" x14ac:dyDescent="0.2">
      <c r="A64" s="11" t="s">
        <v>10</v>
      </c>
      <c r="B64" s="13"/>
      <c r="C64" s="13"/>
      <c r="D64" s="13"/>
      <c r="E64" s="13"/>
      <c r="F64" s="13"/>
      <c r="G64" s="13"/>
      <c r="H64" s="13"/>
      <c r="I64" s="13"/>
      <c r="J64" s="30">
        <f t="shared" si="9"/>
        <v>0</v>
      </c>
      <c r="K64" s="31">
        <f t="shared" si="10"/>
        <v>0</v>
      </c>
    </row>
    <row r="65" spans="1:11" ht="20.100000000000001" customHeight="1" x14ac:dyDescent="0.2">
      <c r="A65" s="11" t="s">
        <v>11</v>
      </c>
      <c r="B65" s="13"/>
      <c r="C65" s="13"/>
      <c r="D65" s="13"/>
      <c r="E65" s="13"/>
      <c r="F65" s="13"/>
      <c r="G65" s="13"/>
      <c r="H65" s="13"/>
      <c r="I65" s="13"/>
      <c r="J65" s="30">
        <f t="shared" si="9"/>
        <v>0</v>
      </c>
      <c r="K65" s="31">
        <f t="shared" si="10"/>
        <v>0</v>
      </c>
    </row>
    <row r="66" spans="1:11" ht="20.100000000000001" customHeight="1" x14ac:dyDescent="0.2">
      <c r="A66" s="11" t="s">
        <v>12</v>
      </c>
      <c r="B66" s="13"/>
      <c r="C66" s="13"/>
      <c r="D66" s="13"/>
      <c r="E66" s="13"/>
      <c r="F66" s="13"/>
      <c r="G66" s="13"/>
      <c r="H66" s="13"/>
      <c r="I66" s="13"/>
      <c r="J66" s="30">
        <f t="shared" si="9"/>
        <v>0</v>
      </c>
      <c r="K66" s="31">
        <f t="shared" si="10"/>
        <v>0</v>
      </c>
    </row>
    <row r="67" spans="1:11" ht="20.100000000000001" customHeight="1" x14ac:dyDescent="0.2">
      <c r="A67" s="11" t="s">
        <v>13</v>
      </c>
      <c r="B67" s="13"/>
      <c r="C67" s="13"/>
      <c r="D67" s="13"/>
      <c r="E67" s="13"/>
      <c r="F67" s="13"/>
      <c r="G67" s="13"/>
      <c r="H67" s="13"/>
      <c r="I67" s="13"/>
      <c r="J67" s="30">
        <f t="shared" si="9"/>
        <v>0</v>
      </c>
      <c r="K67" s="31">
        <f t="shared" si="10"/>
        <v>0</v>
      </c>
    </row>
    <row r="68" spans="1:11" ht="20.100000000000001" customHeight="1" x14ac:dyDescent="0.2">
      <c r="A68" s="11" t="s">
        <v>14</v>
      </c>
      <c r="B68" s="13"/>
      <c r="C68" s="13"/>
      <c r="D68" s="13"/>
      <c r="E68" s="13"/>
      <c r="F68" s="13"/>
      <c r="G68" s="13"/>
      <c r="H68" s="13"/>
      <c r="I68" s="13"/>
      <c r="J68" s="30">
        <f t="shared" si="9"/>
        <v>0</v>
      </c>
      <c r="K68" s="31">
        <f t="shared" si="10"/>
        <v>0</v>
      </c>
    </row>
    <row r="69" spans="1:11" ht="20.100000000000001" customHeight="1" thickBot="1" x14ac:dyDescent="0.25">
      <c r="A69" s="11" t="s">
        <v>15</v>
      </c>
      <c r="B69" s="13"/>
      <c r="C69" s="13">
        <v>108370</v>
      </c>
      <c r="D69" s="13">
        <v>130013</v>
      </c>
      <c r="E69" s="13">
        <v>17422</v>
      </c>
      <c r="F69" s="13">
        <v>326</v>
      </c>
      <c r="G69" s="13">
        <v>102</v>
      </c>
      <c r="H69" s="13">
        <v>160</v>
      </c>
      <c r="I69" s="13">
        <v>114</v>
      </c>
      <c r="J69" s="30">
        <f t="shared" si="9"/>
        <v>256507</v>
      </c>
      <c r="K69" s="31">
        <f t="shared" si="10"/>
        <v>17777404</v>
      </c>
    </row>
    <row r="70" spans="1:11" ht="20.100000000000001" customHeight="1" thickBot="1" x14ac:dyDescent="0.25">
      <c r="A70" s="12" t="s">
        <v>16</v>
      </c>
      <c r="B70" s="22">
        <f t="shared" ref="B70:K70" si="11">SUM(B58:B69)</f>
        <v>0</v>
      </c>
      <c r="C70" s="22">
        <f t="shared" si="11"/>
        <v>108370</v>
      </c>
      <c r="D70" s="22">
        <f t="shared" si="11"/>
        <v>130013</v>
      </c>
      <c r="E70" s="22">
        <f t="shared" si="11"/>
        <v>17422</v>
      </c>
      <c r="F70" s="22">
        <f t="shared" si="11"/>
        <v>326</v>
      </c>
      <c r="G70" s="22">
        <f t="shared" si="11"/>
        <v>102</v>
      </c>
      <c r="H70" s="22">
        <f>SUM(H58:H69)</f>
        <v>160</v>
      </c>
      <c r="I70" s="22">
        <f>SUM(I58:I69)</f>
        <v>114</v>
      </c>
      <c r="J70" s="22">
        <f t="shared" si="11"/>
        <v>256507</v>
      </c>
      <c r="K70" s="25">
        <f t="shared" si="11"/>
        <v>17777404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59" orientation="landscape" r:id="rId1"/>
  <headerFooter alignWithMargins="0"/>
  <rowBreaks count="1" manualBreakCount="1">
    <brk id="3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20"/>
  <sheetViews>
    <sheetView view="pageBreakPreview" zoomScaleSheetLayoutView="100" workbookViewId="0">
      <selection activeCell="D35" sqref="D35"/>
    </sheetView>
  </sheetViews>
  <sheetFormatPr baseColWidth="10" defaultColWidth="11.42578125" defaultRowHeight="20.100000000000001" customHeight="1" x14ac:dyDescent="0.2"/>
  <cols>
    <col min="1" max="1" width="14.5703125" style="2" customWidth="1"/>
    <col min="2" max="2" width="23.28515625" style="2" customWidth="1"/>
    <col min="3" max="3" width="23.85546875" style="2" customWidth="1"/>
    <col min="4" max="5" width="20.5703125" style="2" bestFit="1" customWidth="1"/>
    <col min="6" max="6" width="22.140625" style="2" bestFit="1" customWidth="1"/>
    <col min="7" max="7" width="23.7109375" style="2" bestFit="1" customWidth="1"/>
    <col min="8" max="8" width="34.5703125" style="2" customWidth="1"/>
    <col min="9" max="9" width="18.7109375" style="2" bestFit="1" customWidth="1"/>
    <col min="10" max="10" width="21.42578125" style="2" customWidth="1"/>
    <col min="11" max="11" width="24.570312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39" t="s">
        <v>31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22</v>
      </c>
      <c r="B3" s="4"/>
      <c r="C3" s="4"/>
      <c r="D3" s="4"/>
      <c r="E3" s="5" t="s">
        <v>0</v>
      </c>
      <c r="F3" s="4"/>
      <c r="G3" s="3"/>
      <c r="H3" s="14" t="s">
        <v>34</v>
      </c>
      <c r="I3" s="3"/>
      <c r="J3" s="6"/>
    </row>
    <row r="4" spans="1:10" ht="24.95" customHeight="1" thickTop="1" thickBot="1" x14ac:dyDescent="0.25">
      <c r="A4" s="18" t="s">
        <v>1</v>
      </c>
      <c r="B4" s="19">
        <v>10000</v>
      </c>
      <c r="C4" s="19">
        <v>5000</v>
      </c>
      <c r="D4" s="19">
        <v>2000</v>
      </c>
      <c r="E4" s="19">
        <v>1000</v>
      </c>
      <c r="F4" s="20">
        <v>500</v>
      </c>
      <c r="G4" s="20" t="s">
        <v>2</v>
      </c>
      <c r="H4" s="21" t="s">
        <v>3</v>
      </c>
    </row>
    <row r="5" spans="1:10" ht="24.95" customHeight="1" x14ac:dyDescent="0.2">
      <c r="A5" s="11" t="s">
        <v>4</v>
      </c>
      <c r="B5" s="33">
        <f>Cameroun!B5+Centrafrique!B5+Congo!B5+Gabon!B5+'Guinée Equatoriale'!B5+Tchad!B5</f>
        <v>43562374</v>
      </c>
      <c r="C5" s="33">
        <f>Cameroun!C5+Centrafrique!C5+Congo!C5+Gabon!C5+'Guinée Equatoriale'!C5+Tchad!C5</f>
        <v>5324915</v>
      </c>
      <c r="D5" s="33">
        <f>Cameroun!D5+Centrafrique!D5+Congo!D5+Gabon!D5+'Guinée Equatoriale'!D5+Tchad!D5</f>
        <v>1383114</v>
      </c>
      <c r="E5" s="33">
        <f>Cameroun!E5+Centrafrique!E5+Congo!E5+Gabon!E5+'Guinée Equatoriale'!E5+Tchad!E5</f>
        <v>2442133</v>
      </c>
      <c r="F5" s="33">
        <f>Cameroun!F5+Centrafrique!F5+Congo!F5+Gabon!F5+'Guinée Equatoriale'!F5+Tchad!F5</f>
        <v>2924168</v>
      </c>
      <c r="G5" s="34">
        <f>SUM(B5:F5)</f>
        <v>55636704</v>
      </c>
      <c r="H5" s="35">
        <f>+B5*10000+C5*5000+D5*2000+E5*1000+F5*500</f>
        <v>468918760000</v>
      </c>
    </row>
    <row r="6" spans="1:10" ht="24.95" customHeight="1" x14ac:dyDescent="0.2">
      <c r="A6" s="11" t="s">
        <v>5</v>
      </c>
      <c r="B6" s="33">
        <f>Cameroun!B6+Centrafrique!B6+Congo!B6+Gabon!B6+'Guinée Equatoriale'!B6+Tchad!B6</f>
        <v>39485451</v>
      </c>
      <c r="C6" s="33">
        <f>Cameroun!C6+Centrafrique!C6+Congo!C6+Gabon!C6+'Guinée Equatoriale'!C6+Tchad!C6</f>
        <v>4777376</v>
      </c>
      <c r="D6" s="33">
        <f>Cameroun!D6+Centrafrique!D6+Congo!D6+Gabon!D6+'Guinée Equatoriale'!D6+Tchad!D6</f>
        <v>1571410</v>
      </c>
      <c r="E6" s="33">
        <f>Cameroun!E6+Centrafrique!E6+Congo!E6+Gabon!E6+'Guinée Equatoriale'!E6+Tchad!E6</f>
        <v>2979227</v>
      </c>
      <c r="F6" s="33">
        <f>Cameroun!F6+Centrafrique!F6+Congo!F6+Gabon!F6+'Guinée Equatoriale'!F6+Tchad!F6</f>
        <v>2834031</v>
      </c>
      <c r="G6" s="34">
        <f t="shared" ref="G6:G16" si="0">SUM(B6:F6)</f>
        <v>51647495</v>
      </c>
      <c r="H6" s="35">
        <f t="shared" ref="H6:H16" si="1">+B6*10000+C6*5000+D6*2000+E6*1000+F6*500</f>
        <v>426280452500</v>
      </c>
    </row>
    <row r="7" spans="1:10" ht="24.95" customHeight="1" x14ac:dyDescent="0.2">
      <c r="A7" s="11" t="s">
        <v>6</v>
      </c>
      <c r="B7" s="33">
        <f>Cameroun!B7+Centrafrique!B7+Congo!B7+Gabon!B7+'Guinée Equatoriale'!B7+Tchad!B7</f>
        <v>42977634</v>
      </c>
      <c r="C7" s="33">
        <f>Cameroun!C7+Centrafrique!C7+Congo!C7+Gabon!C7+'Guinée Equatoriale'!C7+Tchad!C7</f>
        <v>5352486</v>
      </c>
      <c r="D7" s="33">
        <f>Cameroun!D7+Centrafrique!D7+Congo!D7+Gabon!D7+'Guinée Equatoriale'!D7+Tchad!D7</f>
        <v>1840635</v>
      </c>
      <c r="E7" s="33">
        <f>Cameroun!E7+Centrafrique!E7+Congo!E7+Gabon!E7+'Guinée Equatoriale'!E7+Tchad!E7</f>
        <v>3471754</v>
      </c>
      <c r="F7" s="33">
        <f>Cameroun!F7+Centrafrique!F7+Congo!F7+Gabon!F7+'Guinée Equatoriale'!F7+Tchad!F7</f>
        <v>3804216</v>
      </c>
      <c r="G7" s="34">
        <f t="shared" si="0"/>
        <v>57446725</v>
      </c>
      <c r="H7" s="35">
        <f t="shared" si="1"/>
        <v>465593902000</v>
      </c>
    </row>
    <row r="8" spans="1:10" ht="24.95" customHeight="1" x14ac:dyDescent="0.2">
      <c r="A8" s="11" t="s">
        <v>7</v>
      </c>
      <c r="B8" s="33">
        <f>Cameroun!B8+Centrafrique!B8+Congo!B8+Gabon!B8+'Guinée Equatoriale'!B8+Tchad!B8</f>
        <v>36873039</v>
      </c>
      <c r="C8" s="33">
        <f>Cameroun!C8+Centrafrique!C8+Congo!C8+Gabon!C8+'Guinée Equatoriale'!C8+Tchad!C8</f>
        <v>4529258</v>
      </c>
      <c r="D8" s="33">
        <f>Cameroun!D8+Centrafrique!D8+Congo!D8+Gabon!D8+'Guinée Equatoriale'!D8+Tchad!D8</f>
        <v>1442541</v>
      </c>
      <c r="E8" s="33">
        <f>Cameroun!E8+Centrafrique!E8+Congo!E8+Gabon!E8+'Guinée Equatoriale'!E8+Tchad!E8</f>
        <v>2996729</v>
      </c>
      <c r="F8" s="33">
        <f>Cameroun!F8+Centrafrique!F8+Congo!F8+Gabon!F8+'Guinée Equatoriale'!F8+Tchad!F8</f>
        <v>3615128</v>
      </c>
      <c r="G8" s="34">
        <f t="shared" si="0"/>
        <v>49456695</v>
      </c>
      <c r="H8" s="35">
        <f t="shared" si="1"/>
        <v>399066055000</v>
      </c>
    </row>
    <row r="9" spans="1:10" ht="24.95" customHeight="1" x14ac:dyDescent="0.2">
      <c r="A9" s="11" t="s">
        <v>19</v>
      </c>
      <c r="B9" s="33">
        <f>Cameroun!B9+Centrafrique!B9+Congo!B9+Gabon!B9+'Guinée Equatoriale'!B9+Tchad!B9</f>
        <v>41376939</v>
      </c>
      <c r="C9" s="33">
        <f>Cameroun!C9+Centrafrique!C9+Congo!C9+Gabon!C9+'Guinée Equatoriale'!C9+Tchad!C9</f>
        <v>4360778</v>
      </c>
      <c r="D9" s="33">
        <f>Cameroun!D9+Centrafrique!D9+Congo!D9+Gabon!D9+'Guinée Equatoriale'!D9+Tchad!D9</f>
        <v>1392878</v>
      </c>
      <c r="E9" s="33">
        <f>Cameroun!E9+Centrafrique!E9+Congo!E9+Gabon!E9+'Guinée Equatoriale'!E9+Tchad!E9</f>
        <v>3007297</v>
      </c>
      <c r="F9" s="33">
        <f>Cameroun!F9+Centrafrique!F9+Congo!F9+Gabon!F9+'Guinée Equatoriale'!F9+Tchad!F9</f>
        <v>3616769</v>
      </c>
      <c r="G9" s="34">
        <f t="shared" si="0"/>
        <v>53754661</v>
      </c>
      <c r="H9" s="35">
        <f t="shared" si="1"/>
        <v>443174717500</v>
      </c>
    </row>
    <row r="10" spans="1:10" ht="24.95" customHeight="1" x14ac:dyDescent="0.2">
      <c r="A10" s="11" t="s">
        <v>9</v>
      </c>
      <c r="B10" s="33">
        <f>Cameroun!B10+Centrafrique!B10+Congo!B10+Gabon!B10+'Guinée Equatoriale'!B10+Tchad!B10</f>
        <v>49988117</v>
      </c>
      <c r="C10" s="33">
        <f>Cameroun!C10+Centrafrique!C10+Congo!C10+Gabon!C10+'Guinée Equatoriale'!C10+Tchad!C10</f>
        <v>5143537</v>
      </c>
      <c r="D10" s="33">
        <f>Cameroun!D10+Centrafrique!D10+Congo!D10+Gabon!D10+'Guinée Equatoriale'!D10+Tchad!D10</f>
        <v>1878432</v>
      </c>
      <c r="E10" s="33">
        <f>Cameroun!E10+Centrafrique!E10+Congo!E10+Gabon!E10+'Guinée Equatoriale'!E10+Tchad!E10</f>
        <v>3520309</v>
      </c>
      <c r="F10" s="33">
        <f>Cameroun!F10+Centrafrique!F10+Congo!F10+Gabon!F10+'Guinée Equatoriale'!F10+Tchad!F10</f>
        <v>3648886</v>
      </c>
      <c r="G10" s="34">
        <f t="shared" si="0"/>
        <v>64179281</v>
      </c>
      <c r="H10" s="35">
        <f t="shared" si="1"/>
        <v>534700471000</v>
      </c>
    </row>
    <row r="11" spans="1:10" ht="24.95" customHeight="1" x14ac:dyDescent="0.2">
      <c r="A11" s="11" t="s">
        <v>10</v>
      </c>
      <c r="B11" s="33">
        <f>Cameroun!B11+Centrafrique!B11+Congo!B11+Gabon!B11+'Guinée Equatoriale'!B11+Tchad!B11</f>
        <v>39730477</v>
      </c>
      <c r="C11" s="33">
        <f>Cameroun!C11+Centrafrique!C11+Congo!C11+Gabon!C11+'Guinée Equatoriale'!C11+Tchad!C11</f>
        <v>4112200</v>
      </c>
      <c r="D11" s="33">
        <f>Cameroun!D11+Centrafrique!D11+Congo!D11+Gabon!D11+'Guinée Equatoriale'!D11+Tchad!D11</f>
        <v>1464429</v>
      </c>
      <c r="E11" s="33">
        <f>Cameroun!E11+Centrafrique!E11+Congo!E11+Gabon!E11+'Guinée Equatoriale'!E11+Tchad!E11</f>
        <v>2204502</v>
      </c>
      <c r="F11" s="33">
        <f>Cameroun!F11+Centrafrique!F11+Congo!F11+Gabon!F11+'Guinée Equatoriale'!F11+Tchad!F11</f>
        <v>2727404</v>
      </c>
      <c r="G11" s="34">
        <f t="shared" si="0"/>
        <v>50239012</v>
      </c>
      <c r="H11" s="35">
        <f t="shared" si="1"/>
        <v>424362832000</v>
      </c>
    </row>
    <row r="12" spans="1:10" ht="24.95" customHeight="1" x14ac:dyDescent="0.2">
      <c r="A12" s="11" t="s">
        <v>11</v>
      </c>
      <c r="B12" s="33">
        <f>Cameroun!B12+Centrafrique!B12+Congo!B12+Gabon!B12+'Guinée Equatoriale'!B12+Tchad!B12</f>
        <v>48503061</v>
      </c>
      <c r="C12" s="33">
        <f>Cameroun!C12+Centrafrique!C12+Congo!C12+Gabon!C12+'Guinée Equatoriale'!C12+Tchad!C12</f>
        <v>4265950</v>
      </c>
      <c r="D12" s="33">
        <f>Cameroun!D12+Centrafrique!D12+Congo!D12+Gabon!D12+'Guinée Equatoriale'!D12+Tchad!D12</f>
        <v>1406101</v>
      </c>
      <c r="E12" s="33">
        <f>Cameroun!E12+Centrafrique!E12+Congo!E12+Gabon!E12+'Guinée Equatoriale'!E12+Tchad!E12</f>
        <v>2540717</v>
      </c>
      <c r="F12" s="33">
        <f>Cameroun!F12+Centrafrique!F12+Congo!F12+Gabon!F12+'Guinée Equatoriale'!F12+Tchad!F12</f>
        <v>3026813</v>
      </c>
      <c r="G12" s="34">
        <f t="shared" si="0"/>
        <v>59742642</v>
      </c>
      <c r="H12" s="35">
        <f t="shared" si="1"/>
        <v>513226685500</v>
      </c>
    </row>
    <row r="13" spans="1:10" ht="24.95" customHeight="1" x14ac:dyDescent="0.2">
      <c r="A13" s="11" t="s">
        <v>12</v>
      </c>
      <c r="B13" s="33">
        <f>Cameroun!B13+Centrafrique!B13+Congo!B13+Gabon!B13+'Guinée Equatoriale'!B13+Tchad!B13</f>
        <v>51337774</v>
      </c>
      <c r="C13" s="33">
        <f>Cameroun!C13+Centrafrique!C13+Congo!C13+Gabon!C13+'Guinée Equatoriale'!C13+Tchad!C13</f>
        <v>4211499</v>
      </c>
      <c r="D13" s="33">
        <f>Cameroun!D13+Centrafrique!D13+Congo!D13+Gabon!D13+'Guinée Equatoriale'!D13+Tchad!D13</f>
        <v>1806610</v>
      </c>
      <c r="E13" s="33">
        <f>Cameroun!E13+Centrafrique!E13+Congo!E13+Gabon!E13+'Guinée Equatoriale'!E13+Tchad!E13</f>
        <v>2722992</v>
      </c>
      <c r="F13" s="33">
        <f>Cameroun!F13+Centrafrique!F13+Congo!F13+Gabon!F13+'Guinée Equatoriale'!F13+Tchad!F13</f>
        <v>3284638</v>
      </c>
      <c r="G13" s="34">
        <f t="shared" si="0"/>
        <v>63363513</v>
      </c>
      <c r="H13" s="35">
        <f t="shared" si="1"/>
        <v>542413766000</v>
      </c>
    </row>
    <row r="14" spans="1:10" ht="24.95" customHeight="1" x14ac:dyDescent="0.2">
      <c r="A14" s="11" t="s">
        <v>13</v>
      </c>
      <c r="B14" s="33">
        <f>Cameroun!B14+Centrafrique!B14+Congo!B14+Gabon!B14+'Guinée Equatoriale'!B14+Tchad!B14</f>
        <v>48313887</v>
      </c>
      <c r="C14" s="33">
        <f>Cameroun!C14+Centrafrique!C14+Congo!C14+Gabon!C14+'Guinée Equatoriale'!C14+Tchad!C14</f>
        <v>3382156</v>
      </c>
      <c r="D14" s="33">
        <f>Cameroun!D14+Centrafrique!D14+Congo!D14+Gabon!D14+'Guinée Equatoriale'!D14+Tchad!D14</f>
        <v>1445900</v>
      </c>
      <c r="E14" s="33">
        <f>Cameroun!E14+Centrafrique!E14+Congo!E14+Gabon!E14+'Guinée Equatoriale'!E14+Tchad!E14</f>
        <v>2622320</v>
      </c>
      <c r="F14" s="33">
        <f>Cameroun!F14+Centrafrique!F14+Congo!F14+Gabon!F14+'Guinée Equatoriale'!F14+Tchad!F14</f>
        <v>3064071</v>
      </c>
      <c r="G14" s="34">
        <f t="shared" si="0"/>
        <v>58828334</v>
      </c>
      <c r="H14" s="35">
        <f t="shared" si="1"/>
        <v>507095805500</v>
      </c>
    </row>
    <row r="15" spans="1:10" ht="24.95" customHeight="1" x14ac:dyDescent="0.2">
      <c r="A15" s="11" t="s">
        <v>14</v>
      </c>
      <c r="B15" s="33">
        <f>Cameroun!B15+Centrafrique!B15+Congo!B15+Gabon!B15+'Guinée Equatoriale'!B15+Tchad!B15</f>
        <v>51300165</v>
      </c>
      <c r="C15" s="33">
        <f>Cameroun!C15+Centrafrique!C15+Congo!C15+Gabon!C15+'Guinée Equatoriale'!C15+Tchad!C15</f>
        <v>3455827</v>
      </c>
      <c r="D15" s="33">
        <f>Cameroun!D15+Centrafrique!D15+Congo!D15+Gabon!D15+'Guinée Equatoriale'!D15+Tchad!D15</f>
        <v>1735992</v>
      </c>
      <c r="E15" s="33">
        <f>Cameroun!E15+Centrafrique!E15+Congo!E15+Gabon!E15+'Guinée Equatoriale'!E15+Tchad!E15</f>
        <v>2402939</v>
      </c>
      <c r="F15" s="33">
        <f>Cameroun!F15+Centrafrique!F15+Congo!F15+Gabon!F15+'Guinée Equatoriale'!F15+Tchad!F15</f>
        <v>3409428</v>
      </c>
      <c r="G15" s="34">
        <f t="shared" si="0"/>
        <v>62304351</v>
      </c>
      <c r="H15" s="35">
        <f t="shared" si="1"/>
        <v>537860422000</v>
      </c>
    </row>
    <row r="16" spans="1:10" ht="24.95" customHeight="1" thickBot="1" x14ac:dyDescent="0.25">
      <c r="A16" s="11" t="s">
        <v>15</v>
      </c>
      <c r="B16" s="33">
        <f>Cameroun!B16+Centrafrique!B16+Congo!B16+Gabon!B16+'Guinée Equatoriale'!B16+Tchad!B16</f>
        <v>52402051</v>
      </c>
      <c r="C16" s="33">
        <f>Cameroun!C16+Centrafrique!C16+Congo!C16+Gabon!C16+'Guinée Equatoriale'!C16+Tchad!C16</f>
        <v>3362147</v>
      </c>
      <c r="D16" s="33">
        <f>Cameroun!D16+Centrafrique!D16+Congo!D16+Gabon!D16+'Guinée Equatoriale'!D16+Tchad!D16</f>
        <v>1543196</v>
      </c>
      <c r="E16" s="33">
        <f>Cameroun!E16+Centrafrique!E16+Congo!E16+Gabon!E16+'Guinée Equatoriale'!E16+Tchad!E16</f>
        <v>2618036</v>
      </c>
      <c r="F16" s="33">
        <f>Cameroun!F16+Centrafrique!F16+Congo!F16+Gabon!F16+'Guinée Equatoriale'!F16+Tchad!F16</f>
        <v>3158951</v>
      </c>
      <c r="G16" s="34">
        <f t="shared" si="0"/>
        <v>63084381</v>
      </c>
      <c r="H16" s="35">
        <f t="shared" si="1"/>
        <v>548115148500</v>
      </c>
    </row>
    <row r="17" spans="1:8" ht="24.95" customHeight="1" thickBot="1" x14ac:dyDescent="0.25">
      <c r="A17" s="12" t="s">
        <v>16</v>
      </c>
      <c r="B17" s="22">
        <f>SUM(B5:B16)</f>
        <v>545850969</v>
      </c>
      <c r="C17" s="22">
        <f t="shared" ref="C17:H17" si="2">SUM(C5:C16)</f>
        <v>52278129</v>
      </c>
      <c r="D17" s="22">
        <f t="shared" si="2"/>
        <v>18911238</v>
      </c>
      <c r="E17" s="22">
        <f t="shared" si="2"/>
        <v>33528955</v>
      </c>
      <c r="F17" s="22">
        <f t="shared" si="2"/>
        <v>39114503</v>
      </c>
      <c r="G17" s="22">
        <f t="shared" si="2"/>
        <v>689683794</v>
      </c>
      <c r="H17" s="22">
        <f t="shared" si="2"/>
        <v>5810809017500</v>
      </c>
    </row>
    <row r="18" spans="1:8" ht="20.100000000000001" customHeight="1" thickTop="1" x14ac:dyDescent="0.2"/>
    <row r="35" spans="1:10" ht="20.100000000000001" customHeight="1" x14ac:dyDescent="0.2">
      <c r="A35" s="1"/>
      <c r="B35" s="1"/>
      <c r="C35" s="1"/>
      <c r="D35" s="40" t="s">
        <v>32</v>
      </c>
      <c r="E35" s="4"/>
      <c r="F35" s="4"/>
      <c r="G35" s="1"/>
      <c r="H35" s="1"/>
      <c r="I35" s="1"/>
      <c r="J35" s="1"/>
    </row>
    <row r="36" spans="1:10" ht="20.100000000000001" customHeight="1" thickBot="1" x14ac:dyDescent="0.25">
      <c r="A36" s="4" t="s">
        <v>22</v>
      </c>
      <c r="B36" s="4"/>
      <c r="C36" s="4"/>
      <c r="D36" s="4"/>
      <c r="E36" s="5" t="s">
        <v>0</v>
      </c>
      <c r="F36" s="4"/>
      <c r="G36" s="3"/>
      <c r="H36" s="14" t="str">
        <f>+H3</f>
        <v>Exercice : 2022</v>
      </c>
      <c r="I36" s="3"/>
      <c r="J36" s="6"/>
    </row>
    <row r="37" spans="1:10" ht="24.95" customHeight="1" thickTop="1" thickBot="1" x14ac:dyDescent="0.25">
      <c r="A37" s="18" t="s">
        <v>1</v>
      </c>
      <c r="B37" s="19">
        <v>10000</v>
      </c>
      <c r="C37" s="19">
        <v>5000</v>
      </c>
      <c r="D37" s="19">
        <v>2000</v>
      </c>
      <c r="E37" s="19">
        <v>1000</v>
      </c>
      <c r="F37" s="20">
        <v>500</v>
      </c>
      <c r="G37" s="20" t="s">
        <v>2</v>
      </c>
      <c r="H37" s="21" t="s">
        <v>3</v>
      </c>
    </row>
    <row r="38" spans="1:10" ht="24.95" customHeight="1" x14ac:dyDescent="0.2">
      <c r="A38" s="11" t="s">
        <v>4</v>
      </c>
      <c r="B38" s="33">
        <f>Cameroun!B22+Centrafrique!B22+Congo!B22+Gabon!B22+'Guinée Equatoriale'!B22+Tchad!B22</f>
        <v>-37267123</v>
      </c>
      <c r="C38" s="33">
        <f>Cameroun!C22+Centrafrique!C22+Congo!C22+Gabon!C22+'Guinée Equatoriale'!C22+Tchad!C22</f>
        <v>-4750531</v>
      </c>
      <c r="D38" s="33">
        <f>Cameroun!D22+Centrafrique!D22+Congo!D22+Gabon!D22+'Guinée Equatoriale'!D22+Tchad!D22</f>
        <v>-2715169</v>
      </c>
      <c r="E38" s="33">
        <f>Cameroun!E22+Centrafrique!E22+Congo!E22+Gabon!E22+'Guinée Equatoriale'!E22+Tchad!E22</f>
        <v>-1883688</v>
      </c>
      <c r="F38" s="33">
        <f>Cameroun!F22+Centrafrique!F22+Congo!F22+Gabon!F22+'Guinée Equatoriale'!F22+Tchad!F22</f>
        <v>-5435980</v>
      </c>
      <c r="G38" s="34">
        <f>SUM(B38:F38)</f>
        <v>-52052491</v>
      </c>
      <c r="H38" s="35">
        <f>+B38*10000+C38*5000+D38*2000+E38*1000+F38*500</f>
        <v>-406455901000</v>
      </c>
    </row>
    <row r="39" spans="1:10" ht="24.95" customHeight="1" x14ac:dyDescent="0.2">
      <c r="A39" s="11" t="s">
        <v>5</v>
      </c>
      <c r="B39" s="33">
        <f>Cameroun!B23+Centrafrique!B23+Congo!B23+Gabon!B23+'Guinée Equatoriale'!B23+Tchad!B23</f>
        <v>-31575783</v>
      </c>
      <c r="C39" s="33">
        <f>Cameroun!C23+Centrafrique!C23+Congo!C23+Gabon!C23+'Guinée Equatoriale'!C23+Tchad!C23</f>
        <v>-4955381</v>
      </c>
      <c r="D39" s="33">
        <f>Cameroun!D23+Centrafrique!D23+Congo!D23+Gabon!D23+'Guinée Equatoriale'!D23+Tchad!D23</f>
        <v>-1980880</v>
      </c>
      <c r="E39" s="33">
        <f>Cameroun!E23+Centrafrique!E23+Congo!E23+Gabon!E23+'Guinée Equatoriale'!E23+Tchad!E23</f>
        <v>-1812948</v>
      </c>
      <c r="F39" s="33">
        <f>Cameroun!F23+Centrafrique!F23+Congo!F23+Gabon!F23+'Guinée Equatoriale'!F23+Tchad!F23</f>
        <v>-5916481</v>
      </c>
      <c r="G39" s="34">
        <f t="shared" ref="G39:G49" si="3">SUM(B39:F39)</f>
        <v>-46241473</v>
      </c>
      <c r="H39" s="35">
        <f t="shared" ref="H39:H49" si="4">+B39*10000+C39*5000+D39*2000+E39*1000+F39*500</f>
        <v>-349267683500</v>
      </c>
    </row>
    <row r="40" spans="1:10" ht="24.95" customHeight="1" x14ac:dyDescent="0.2">
      <c r="A40" s="11" t="s">
        <v>6</v>
      </c>
      <c r="B40" s="33">
        <f>Cameroun!B24+Centrafrique!B24+Congo!B24+Gabon!B24+'Guinée Equatoriale'!B24+Tchad!B24</f>
        <v>-51593356</v>
      </c>
      <c r="C40" s="33">
        <f>Cameroun!C24+Centrafrique!C24+Congo!C24+Gabon!C24+'Guinée Equatoriale'!C24+Tchad!C24</f>
        <v>-5564060</v>
      </c>
      <c r="D40" s="33">
        <f>Cameroun!D24+Centrafrique!D24+Congo!D24+Gabon!D24+'Guinée Equatoriale'!D24+Tchad!D24</f>
        <v>-3064089</v>
      </c>
      <c r="E40" s="33">
        <f>Cameroun!E24+Centrafrique!E24+Congo!E24+Gabon!E24+'Guinée Equatoriale'!E24+Tchad!E24</f>
        <v>-2194642</v>
      </c>
      <c r="F40" s="33">
        <f>Cameroun!F24+Centrafrique!F24+Congo!F24+Gabon!F24+'Guinée Equatoriale'!F24+Tchad!F24</f>
        <v>-7391320</v>
      </c>
      <c r="G40" s="34">
        <f t="shared" si="3"/>
        <v>-69807467</v>
      </c>
      <c r="H40" s="35">
        <f t="shared" si="4"/>
        <v>-555772340000</v>
      </c>
    </row>
    <row r="41" spans="1:10" ht="24.95" customHeight="1" x14ac:dyDescent="0.2">
      <c r="A41" s="11" t="s">
        <v>7</v>
      </c>
      <c r="B41" s="33">
        <f>Cameroun!B25+Centrafrique!B25+Congo!B25+Gabon!B25+'Guinée Equatoriale'!B25+Tchad!B25</f>
        <v>-43664602</v>
      </c>
      <c r="C41" s="33">
        <f>Cameroun!C25+Centrafrique!C25+Congo!C25+Gabon!C25+'Guinée Equatoriale'!C25+Tchad!C25</f>
        <v>-4210282</v>
      </c>
      <c r="D41" s="33">
        <f>Cameroun!D25+Centrafrique!D25+Congo!D25+Gabon!D25+'Guinée Equatoriale'!D25+Tchad!D25</f>
        <v>-2131674</v>
      </c>
      <c r="E41" s="33">
        <f>Cameroun!E25+Centrafrique!E25+Congo!E25+Gabon!E25+'Guinée Equatoriale'!E25+Tchad!E25</f>
        <v>-2094592</v>
      </c>
      <c r="F41" s="33">
        <f>Cameroun!F25+Centrafrique!F25+Congo!F25+Gabon!F25+'Guinée Equatoriale'!F25+Tchad!F25</f>
        <v>-6007941</v>
      </c>
      <c r="G41" s="34">
        <f t="shared" si="3"/>
        <v>-58109091</v>
      </c>
      <c r="H41" s="35">
        <f t="shared" si="4"/>
        <v>-467059340500</v>
      </c>
    </row>
    <row r="42" spans="1:10" ht="24.95" customHeight="1" x14ac:dyDescent="0.2">
      <c r="A42" s="11" t="s">
        <v>19</v>
      </c>
      <c r="B42" s="33">
        <f>Cameroun!B26+Centrafrique!B26+Congo!B26+Gabon!B26+'Guinée Equatoriale'!B26+Tchad!B26</f>
        <v>-45847470</v>
      </c>
      <c r="C42" s="33">
        <f>Cameroun!C26+Centrafrique!C26+Congo!C26+Gabon!C26+'Guinée Equatoriale'!C26+Tchad!C26</f>
        <v>-4535223</v>
      </c>
      <c r="D42" s="33">
        <f>Cameroun!D26+Centrafrique!D26+Congo!D26+Gabon!D26+'Guinée Equatoriale'!D26+Tchad!D26</f>
        <v>-2177804</v>
      </c>
      <c r="E42" s="33">
        <f>Cameroun!E26+Centrafrique!E26+Congo!E26+Gabon!E26+'Guinée Equatoriale'!E26+Tchad!E26</f>
        <v>-1830596</v>
      </c>
      <c r="F42" s="33">
        <f>Cameroun!F26+Centrafrique!F26+Congo!F26+Gabon!F26+'Guinée Equatoriale'!F26+Tchad!F26</f>
        <v>-5426635</v>
      </c>
      <c r="G42" s="34">
        <f t="shared" si="3"/>
        <v>-59817728</v>
      </c>
      <c r="H42" s="35">
        <f t="shared" si="4"/>
        <v>-490050336500</v>
      </c>
    </row>
    <row r="43" spans="1:10" ht="24.95" customHeight="1" x14ac:dyDescent="0.2">
      <c r="A43" s="11" t="s">
        <v>9</v>
      </c>
      <c r="B43" s="33">
        <f>Cameroun!B27+Centrafrique!B27+Congo!B27+Gabon!B27+'Guinée Equatoriale'!B27+Tchad!B27</f>
        <v>-48151842</v>
      </c>
      <c r="C43" s="33">
        <f>Cameroun!C27+Centrafrique!C27+Congo!C27+Gabon!C27+'Guinée Equatoriale'!C27+Tchad!C27</f>
        <v>-4336293</v>
      </c>
      <c r="D43" s="33">
        <f>Cameroun!D27+Centrafrique!D27+Congo!D27+Gabon!D27+'Guinée Equatoriale'!D27+Tchad!D27</f>
        <v>-2322936</v>
      </c>
      <c r="E43" s="33">
        <f>Cameroun!E27+Centrafrique!E27+Congo!E27+Gabon!E27+'Guinée Equatoriale'!E27+Tchad!E27</f>
        <v>-1869910</v>
      </c>
      <c r="F43" s="33">
        <f>Cameroun!F27+Centrafrique!F27+Congo!F27+Gabon!F27+'Guinée Equatoriale'!F27+Tchad!F27</f>
        <v>-5822346</v>
      </c>
      <c r="G43" s="34">
        <f t="shared" si="3"/>
        <v>-62503327</v>
      </c>
      <c r="H43" s="35">
        <f t="shared" si="4"/>
        <v>-512626840000</v>
      </c>
    </row>
    <row r="44" spans="1:10" ht="24.95" customHeight="1" x14ac:dyDescent="0.2">
      <c r="A44" s="11" t="s">
        <v>10</v>
      </c>
      <c r="B44" s="33">
        <f>Cameroun!B28+Centrafrique!B28+Congo!B28+Gabon!B28+'Guinée Equatoriale'!B28+Tchad!B28</f>
        <v>-56521670</v>
      </c>
      <c r="C44" s="33">
        <f>Cameroun!C28+Centrafrique!C28+Congo!C28+Gabon!C28+'Guinée Equatoriale'!C28+Tchad!C28</f>
        <v>-4375540</v>
      </c>
      <c r="D44" s="33">
        <f>Cameroun!D28+Centrafrique!D28+Congo!D28+Gabon!D28+'Guinée Equatoriale'!D28+Tchad!D28</f>
        <v>-2620470</v>
      </c>
      <c r="E44" s="33">
        <f>Cameroun!E28+Centrafrique!E28+Congo!E28+Gabon!E28+'Guinée Equatoriale'!E28+Tchad!E28</f>
        <v>-2348035</v>
      </c>
      <c r="F44" s="33">
        <f>Cameroun!F28+Centrafrique!F28+Congo!F28+Gabon!F28+'Guinée Equatoriale'!F28+Tchad!F28</f>
        <v>-5158148</v>
      </c>
      <c r="G44" s="34">
        <f t="shared" si="3"/>
        <v>-71023863</v>
      </c>
      <c r="H44" s="35">
        <f t="shared" si="4"/>
        <v>-597262449000</v>
      </c>
    </row>
    <row r="45" spans="1:10" ht="24.95" customHeight="1" x14ac:dyDescent="0.2">
      <c r="A45" s="11" t="s">
        <v>11</v>
      </c>
      <c r="B45" s="33">
        <f>Cameroun!B29+Centrafrique!B29+Congo!B29+Gabon!B29+'Guinée Equatoriale'!B29+Tchad!B29</f>
        <v>-51290165</v>
      </c>
      <c r="C45" s="33">
        <f>Cameroun!C29+Centrafrique!C29+Congo!C29+Gabon!C29+'Guinée Equatoriale'!C29+Tchad!C29</f>
        <v>-3018026</v>
      </c>
      <c r="D45" s="33">
        <f>Cameroun!D29+Centrafrique!D29+Congo!D29+Gabon!D29+'Guinée Equatoriale'!D29+Tchad!D29</f>
        <v>-1642263</v>
      </c>
      <c r="E45" s="33">
        <f>Cameroun!E29+Centrafrique!E29+Congo!E29+Gabon!E29+'Guinée Equatoriale'!E29+Tchad!E29</f>
        <v>-1285072</v>
      </c>
      <c r="F45" s="33">
        <f>Cameroun!F29+Centrafrique!F29+Congo!F29+Gabon!F29+'Guinée Equatoriale'!F29+Tchad!F29</f>
        <v>-3859668</v>
      </c>
      <c r="G45" s="34">
        <f t="shared" si="3"/>
        <v>-61095194</v>
      </c>
      <c r="H45" s="35">
        <f t="shared" si="4"/>
        <v>-534491212000</v>
      </c>
    </row>
    <row r="46" spans="1:10" ht="24.95" customHeight="1" x14ac:dyDescent="0.2">
      <c r="A46" s="11" t="s">
        <v>12</v>
      </c>
      <c r="B46" s="33">
        <f>Cameroun!B30+Centrafrique!B30+Congo!B30+Gabon!B30+'Guinée Equatoriale'!B30+Tchad!B30</f>
        <v>-50494317</v>
      </c>
      <c r="C46" s="33">
        <f>Cameroun!C30+Centrafrique!C30+Congo!C30+Gabon!C30+'Guinée Equatoriale'!C30+Tchad!C30</f>
        <v>-2411515</v>
      </c>
      <c r="D46" s="33">
        <f>Cameroun!D30+Centrafrique!D30+Congo!D30+Gabon!D30+'Guinée Equatoriale'!D30+Tchad!D30</f>
        <v>-1778088</v>
      </c>
      <c r="E46" s="33">
        <f>Cameroun!E30+Centrafrique!E30+Congo!E30+Gabon!E30+'Guinée Equatoriale'!E30+Tchad!E30</f>
        <v>-4785555</v>
      </c>
      <c r="F46" s="33">
        <f>Cameroun!F30+Centrafrique!F30+Congo!F30+Gabon!F30+'Guinée Equatoriale'!F30+Tchad!F30</f>
        <v>-5594564</v>
      </c>
      <c r="G46" s="34">
        <f t="shared" si="3"/>
        <v>-65064039</v>
      </c>
      <c r="H46" s="35">
        <f t="shared" si="4"/>
        <v>-528139758000</v>
      </c>
    </row>
    <row r="47" spans="1:10" ht="24.95" customHeight="1" x14ac:dyDescent="0.2">
      <c r="A47" s="11" t="s">
        <v>13</v>
      </c>
      <c r="B47" s="33">
        <f>Cameroun!B31+Centrafrique!B31+Congo!B31+Gabon!B31+'Guinée Equatoriale'!B31+Tchad!B31</f>
        <v>-51145377</v>
      </c>
      <c r="C47" s="33">
        <f>Cameroun!C31+Centrafrique!C31+Congo!C31+Gabon!C31+'Guinée Equatoriale'!C31+Tchad!C31</f>
        <v>-1836372</v>
      </c>
      <c r="D47" s="33">
        <f>Cameroun!D31+Centrafrique!D31+Congo!D31+Gabon!D31+'Guinée Equatoriale'!D31+Tchad!D31</f>
        <v>-1855113</v>
      </c>
      <c r="E47" s="33">
        <f>Cameroun!E31+Centrafrique!E31+Congo!E31+Gabon!E31+'Guinée Equatoriale'!E31+Tchad!E31</f>
        <v>-6073134</v>
      </c>
      <c r="F47" s="33">
        <f>Cameroun!F31+Centrafrique!F31+Congo!F31+Gabon!F31+'Guinée Equatoriale'!F31+Tchad!F31</f>
        <v>-6018685</v>
      </c>
      <c r="G47" s="34">
        <f t="shared" si="3"/>
        <v>-66928681</v>
      </c>
      <c r="H47" s="35">
        <f t="shared" si="4"/>
        <v>-533428332500</v>
      </c>
    </row>
    <row r="48" spans="1:10" ht="24.95" customHeight="1" x14ac:dyDescent="0.2">
      <c r="A48" s="11" t="s">
        <v>14</v>
      </c>
      <c r="B48" s="33">
        <f>Cameroun!B32+Centrafrique!B32+Congo!B32+Gabon!B32+'Guinée Equatoriale'!B32+Tchad!B32</f>
        <v>-52260253</v>
      </c>
      <c r="C48" s="33">
        <f>Cameroun!C32+Centrafrique!C32+Congo!C32+Gabon!C32+'Guinée Equatoriale'!C32+Tchad!C32</f>
        <v>-1762282</v>
      </c>
      <c r="D48" s="33">
        <f>Cameroun!D32+Centrafrique!D32+Congo!D32+Gabon!D32+'Guinée Equatoriale'!D32+Tchad!D32</f>
        <v>-1890369</v>
      </c>
      <c r="E48" s="33">
        <f>Cameroun!E32+Centrafrique!E32+Congo!E32+Gabon!E32+'Guinée Equatoriale'!E32+Tchad!E32</f>
        <v>-6741889</v>
      </c>
      <c r="F48" s="33">
        <f>Cameroun!F32+Centrafrique!F32+Congo!F32+Gabon!F32+'Guinée Equatoriale'!F32+Tchad!F32</f>
        <v>-7305183</v>
      </c>
      <c r="G48" s="34">
        <f t="shared" si="3"/>
        <v>-69959976</v>
      </c>
      <c r="H48" s="35">
        <f t="shared" si="4"/>
        <v>-545589158500</v>
      </c>
    </row>
    <row r="49" spans="1:10" ht="24.95" customHeight="1" thickBot="1" x14ac:dyDescent="0.25">
      <c r="A49" s="11" t="s">
        <v>15</v>
      </c>
      <c r="B49" s="33">
        <f>Cameroun!B33+Centrafrique!B33+Congo!B33+Gabon!B33+'Guinée Equatoriale'!B33+Tchad!B33</f>
        <v>-64660438</v>
      </c>
      <c r="C49" s="33">
        <f>Cameroun!C33+Centrafrique!C33+Congo!C33+Gabon!C33+'Guinée Equatoriale'!C33+Tchad!C33</f>
        <v>-10935997</v>
      </c>
      <c r="D49" s="33">
        <f>Cameroun!D33+Centrafrique!D33+Congo!D33+Gabon!D33+'Guinée Equatoriale'!D33+Tchad!D33</f>
        <v>-10963244</v>
      </c>
      <c r="E49" s="33">
        <f>Cameroun!E33+Centrafrique!E33+Congo!E33+Gabon!E33+'Guinée Equatoriale'!E33+Tchad!E33</f>
        <v>-16036577</v>
      </c>
      <c r="F49" s="33">
        <f>Cameroun!F33+Centrafrique!F33+Congo!F33+Gabon!F33+'Guinée Equatoriale'!F33+Tchad!F33</f>
        <v>-18437678</v>
      </c>
      <c r="G49" s="34">
        <f t="shared" si="3"/>
        <v>-121033934</v>
      </c>
      <c r="H49" s="35">
        <f t="shared" si="4"/>
        <v>-748466269000</v>
      </c>
    </row>
    <row r="50" spans="1:10" ht="24.95" customHeight="1" thickBot="1" x14ac:dyDescent="0.25">
      <c r="A50" s="12" t="s">
        <v>16</v>
      </c>
      <c r="B50" s="22">
        <f t="shared" ref="B50:H50" si="5">SUM(B38:B49)</f>
        <v>-584472396</v>
      </c>
      <c r="C50" s="22">
        <f t="shared" si="5"/>
        <v>-52691502</v>
      </c>
      <c r="D50" s="22">
        <f t="shared" si="5"/>
        <v>-35142099</v>
      </c>
      <c r="E50" s="22">
        <f t="shared" si="5"/>
        <v>-48956638</v>
      </c>
      <c r="F50" s="22">
        <f t="shared" si="5"/>
        <v>-82374629</v>
      </c>
      <c r="G50" s="22">
        <f t="shared" si="5"/>
        <v>-803637264</v>
      </c>
      <c r="H50" s="22">
        <f t="shared" si="5"/>
        <v>-6268609620500</v>
      </c>
    </row>
    <row r="51" spans="1:10" ht="20.100000000000001" customHeight="1" thickTop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20.10000000000000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20.10000000000000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20.10000000000000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20.10000000000000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20.10000000000000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20.10000000000000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20.10000000000000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20.10000000000000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20.10000000000000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20.10000000000000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20.10000000000000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20.10000000000000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1" ht="20.10000000000000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1" ht="20.10000000000000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1" ht="20.10000000000000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1" ht="20.10000000000000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70" spans="1:11" ht="20.100000000000001" customHeight="1" x14ac:dyDescent="0.2">
      <c r="A70" s="1"/>
      <c r="B70" s="1"/>
      <c r="C70" s="1"/>
      <c r="D70" s="39" t="s">
        <v>31</v>
      </c>
      <c r="E70" s="4"/>
      <c r="F70" s="4"/>
      <c r="G70" s="1"/>
      <c r="H70" s="1"/>
      <c r="I70" s="1"/>
      <c r="J70" s="1"/>
      <c r="K70" s="1"/>
    </row>
    <row r="71" spans="1:11" ht="20.100000000000001" customHeight="1" thickBot="1" x14ac:dyDescent="0.25">
      <c r="A71" s="4" t="s">
        <v>22</v>
      </c>
      <c r="B71" s="4"/>
      <c r="C71" s="4"/>
      <c r="D71" s="4"/>
      <c r="E71" s="5" t="s">
        <v>27</v>
      </c>
      <c r="F71" s="4"/>
      <c r="G71" s="4"/>
      <c r="H71" s="4"/>
      <c r="I71" s="4"/>
      <c r="J71" s="3"/>
      <c r="K71" s="14" t="str">
        <f>+H36</f>
        <v>Exercice : 2022</v>
      </c>
    </row>
    <row r="72" spans="1:11" ht="20.100000000000001" customHeight="1" thickTop="1" thickBot="1" x14ac:dyDescent="0.25">
      <c r="A72" s="7" t="s">
        <v>1</v>
      </c>
      <c r="B72" s="8">
        <v>500</v>
      </c>
      <c r="C72" s="8">
        <v>100</v>
      </c>
      <c r="D72" s="8">
        <v>50</v>
      </c>
      <c r="E72" s="8">
        <v>25</v>
      </c>
      <c r="F72" s="9">
        <v>10</v>
      </c>
      <c r="G72" s="9">
        <v>5</v>
      </c>
      <c r="H72" s="9">
        <v>2</v>
      </c>
      <c r="I72" s="9">
        <v>1</v>
      </c>
      <c r="J72" s="9" t="s">
        <v>2</v>
      </c>
      <c r="K72" s="10" t="s">
        <v>3</v>
      </c>
    </row>
    <row r="73" spans="1:11" ht="20.100000000000001" customHeight="1" x14ac:dyDescent="0.2">
      <c r="A73" s="11" t="s">
        <v>4</v>
      </c>
      <c r="B73" s="33">
        <f>Cameroun!B40+Centrafrique!B40+Congo!B40+Gabon!B40+'Guinée Equatoriale'!B40+Tchad!B40</f>
        <v>0</v>
      </c>
      <c r="C73" s="33">
        <f>Cameroun!C40+Centrafrique!C40+Congo!C40+Gabon!C40+'Guinée Equatoriale'!C40+Tchad!C40</f>
        <v>0</v>
      </c>
      <c r="D73" s="33">
        <f>Cameroun!D40+Centrafrique!D40+Congo!D40+Gabon!D40+'Guinée Equatoriale'!D40+Tchad!D40</f>
        <v>0</v>
      </c>
      <c r="E73" s="33">
        <f>Cameroun!E40+Centrafrique!E40+Congo!E40+Gabon!E40+'Guinée Equatoriale'!E40+Tchad!E40</f>
        <v>0</v>
      </c>
      <c r="F73" s="33">
        <f>Cameroun!F40+Centrafrique!F40+Congo!F40+Gabon!F40+'Guinée Equatoriale'!F40+Tchad!F40</f>
        <v>0</v>
      </c>
      <c r="G73" s="33">
        <f>Cameroun!G40+Centrafrique!G40+Congo!G40+Gabon!G40+'Guinée Equatoriale'!G40+Tchad!G40</f>
        <v>0</v>
      </c>
      <c r="H73" s="33">
        <f>Cameroun!H40+Centrafrique!H40+Congo!H40+Gabon!H40+'Guinée Equatoriale'!H40+Tchad!H40</f>
        <v>0</v>
      </c>
      <c r="I73" s="33">
        <f>Cameroun!I40+Centrafrique!I40+Congo!I40+Gabon!I40+'Guinée Equatoriale'!I40+Tchad!I40</f>
        <v>0</v>
      </c>
      <c r="J73" s="36">
        <f>SUM(B73:I73)</f>
        <v>0</v>
      </c>
      <c r="K73" s="37">
        <f>B73*500+C73*100+D73*50+E73*25+F73*10+G73*5+H73*2+I73*1</f>
        <v>0</v>
      </c>
    </row>
    <row r="74" spans="1:11" ht="20.100000000000001" customHeight="1" x14ac:dyDescent="0.2">
      <c r="A74" s="11" t="s">
        <v>5</v>
      </c>
      <c r="B74" s="33">
        <f>Cameroun!B41+Centrafrique!B41+Congo!B41+Gabon!B41+'Guinée Equatoriale'!B41+Tchad!B41</f>
        <v>0</v>
      </c>
      <c r="C74" s="33">
        <f>Cameroun!C41+Centrafrique!C41+Congo!C41+Gabon!C41+'Guinée Equatoriale'!C41+Tchad!C41</f>
        <v>0</v>
      </c>
      <c r="D74" s="33">
        <f>Cameroun!D41+Centrafrique!D41+Congo!D41+Gabon!D41+'Guinée Equatoriale'!D41+Tchad!D41</f>
        <v>0</v>
      </c>
      <c r="E74" s="33">
        <f>Cameroun!E41+Centrafrique!E41+Congo!E41+Gabon!E41+'Guinée Equatoriale'!E41+Tchad!E41</f>
        <v>0</v>
      </c>
      <c r="F74" s="33">
        <f>Cameroun!F41+Centrafrique!F41+Congo!F41+Gabon!F41+'Guinée Equatoriale'!F41+Tchad!F41</f>
        <v>0</v>
      </c>
      <c r="G74" s="33">
        <f>Cameroun!G41+Centrafrique!G41+Congo!G41+Gabon!G41+'Guinée Equatoriale'!G41+Tchad!G41</f>
        <v>0</v>
      </c>
      <c r="H74" s="33">
        <f>Cameroun!H41+Centrafrique!H41+Congo!H41+Gabon!H41+'Guinée Equatoriale'!H41+Tchad!H41</f>
        <v>0</v>
      </c>
      <c r="I74" s="33">
        <f>Cameroun!I41+Centrafrique!I41+Congo!I41+Gabon!I41+'Guinée Equatoriale'!I41+Tchad!I41</f>
        <v>0</v>
      </c>
      <c r="J74" s="36">
        <f t="shared" ref="J74:J84" si="6">SUM(B74:I74)</f>
        <v>0</v>
      </c>
      <c r="K74" s="37">
        <f t="shared" ref="K74:K84" si="7">B74*500+C74*100+D74*50+E74*25+F74*10+G74*5+H74*2+I74*1</f>
        <v>0</v>
      </c>
    </row>
    <row r="75" spans="1:11" ht="20.100000000000001" customHeight="1" x14ac:dyDescent="0.2">
      <c r="A75" s="11" t="s">
        <v>6</v>
      </c>
      <c r="B75" s="33">
        <f>Cameroun!B42+Centrafrique!B42+Congo!B42+Gabon!B42+'Guinée Equatoriale'!B42+Tchad!B42</f>
        <v>0</v>
      </c>
      <c r="C75" s="33">
        <f>Cameroun!C42+Centrafrique!C42+Congo!C42+Gabon!C42+'Guinée Equatoriale'!C42+Tchad!C42</f>
        <v>0</v>
      </c>
      <c r="D75" s="33">
        <f>Cameroun!D42+Centrafrique!D42+Congo!D42+Gabon!D42+'Guinée Equatoriale'!D42+Tchad!D42</f>
        <v>0</v>
      </c>
      <c r="E75" s="33">
        <f>Cameroun!E42+Centrafrique!E42+Congo!E42+Gabon!E42+'Guinée Equatoriale'!E42+Tchad!E42</f>
        <v>0</v>
      </c>
      <c r="F75" s="33">
        <f>Cameroun!F42+Centrafrique!F42+Congo!F42+Gabon!F42+'Guinée Equatoriale'!F42+Tchad!F42</f>
        <v>0</v>
      </c>
      <c r="G75" s="33">
        <f>Cameroun!G42+Centrafrique!G42+Congo!G42+Gabon!G42+'Guinée Equatoriale'!G42+Tchad!G42</f>
        <v>0</v>
      </c>
      <c r="H75" s="33">
        <f>Cameroun!H42+Centrafrique!H42+Congo!H42+Gabon!H42+'Guinée Equatoriale'!H42+Tchad!H42</f>
        <v>0</v>
      </c>
      <c r="I75" s="33">
        <f>Cameroun!I42+Centrafrique!I42+Congo!I42+Gabon!I42+'Guinée Equatoriale'!I42+Tchad!I42</f>
        <v>0</v>
      </c>
      <c r="J75" s="36">
        <f t="shared" si="6"/>
        <v>0</v>
      </c>
      <c r="K75" s="37">
        <f t="shared" si="7"/>
        <v>0</v>
      </c>
    </row>
    <row r="76" spans="1:11" ht="20.100000000000001" customHeight="1" x14ac:dyDescent="0.2">
      <c r="A76" s="11" t="s">
        <v>7</v>
      </c>
      <c r="B76" s="33">
        <f>Cameroun!B43+Centrafrique!B43+Congo!B43+Gabon!B43+'Guinée Equatoriale'!B43+Tchad!B43</f>
        <v>0</v>
      </c>
      <c r="C76" s="33">
        <f>Cameroun!C43+Centrafrique!C43+Congo!C43+Gabon!C43+'Guinée Equatoriale'!C43+Tchad!C43</f>
        <v>0</v>
      </c>
      <c r="D76" s="33">
        <f>Cameroun!D43+Centrafrique!D43+Congo!D43+Gabon!D43+'Guinée Equatoriale'!D43+Tchad!D43</f>
        <v>0</v>
      </c>
      <c r="E76" s="33">
        <f>Cameroun!E43+Centrafrique!E43+Congo!E43+Gabon!E43+'Guinée Equatoriale'!E43+Tchad!E43</f>
        <v>0</v>
      </c>
      <c r="F76" s="33">
        <f>Cameroun!F43+Centrafrique!F43+Congo!F43+Gabon!F43+'Guinée Equatoriale'!F43+Tchad!F43</f>
        <v>0</v>
      </c>
      <c r="G76" s="33">
        <f>Cameroun!G43+Centrafrique!G43+Congo!G43+Gabon!G43+'Guinée Equatoriale'!G43+Tchad!G43</f>
        <v>0</v>
      </c>
      <c r="H76" s="33">
        <f>Cameroun!H43+Centrafrique!H43+Congo!H43+Gabon!H43+'Guinée Equatoriale'!H43+Tchad!H43</f>
        <v>0</v>
      </c>
      <c r="I76" s="33">
        <f>Cameroun!I43+Centrafrique!I43+Congo!I43+Gabon!I43+'Guinée Equatoriale'!I43+Tchad!I43</f>
        <v>0</v>
      </c>
      <c r="J76" s="36">
        <f t="shared" si="6"/>
        <v>0</v>
      </c>
      <c r="K76" s="37">
        <f t="shared" si="7"/>
        <v>0</v>
      </c>
    </row>
    <row r="77" spans="1:11" ht="20.100000000000001" customHeight="1" x14ac:dyDescent="0.2">
      <c r="A77" s="11" t="s">
        <v>8</v>
      </c>
      <c r="B77" s="33">
        <f>Cameroun!B44+Centrafrique!B44+Congo!B44+Gabon!B44+'Guinée Equatoriale'!B44+Tchad!B44</f>
        <v>0</v>
      </c>
      <c r="C77" s="33">
        <f>Cameroun!C44+Centrafrique!C44+Congo!C44+Gabon!C44+'Guinée Equatoriale'!C44+Tchad!C44</f>
        <v>0</v>
      </c>
      <c r="D77" s="33">
        <f>Cameroun!D44+Centrafrique!D44+Congo!D44+Gabon!D44+'Guinée Equatoriale'!D44+Tchad!D44</f>
        <v>0</v>
      </c>
      <c r="E77" s="33">
        <f>Cameroun!E44+Centrafrique!E44+Congo!E44+Gabon!E44+'Guinée Equatoriale'!E44+Tchad!E44</f>
        <v>0</v>
      </c>
      <c r="F77" s="33">
        <f>Cameroun!F44+Centrafrique!F44+Congo!F44+Gabon!F44+'Guinée Equatoriale'!F44+Tchad!F44</f>
        <v>0</v>
      </c>
      <c r="G77" s="33">
        <f>Cameroun!G44+Centrafrique!G44+Congo!G44+Gabon!G44+'Guinée Equatoriale'!G44+Tchad!G44</f>
        <v>0</v>
      </c>
      <c r="H77" s="33">
        <f>Cameroun!H44+Centrafrique!H44+Congo!H44+Gabon!H44+'Guinée Equatoriale'!H44+Tchad!H44</f>
        <v>0</v>
      </c>
      <c r="I77" s="33">
        <f>Cameroun!I44+Centrafrique!I44+Congo!I44+Gabon!I44+'Guinée Equatoriale'!I44+Tchad!I44</f>
        <v>0</v>
      </c>
      <c r="J77" s="36">
        <f t="shared" si="6"/>
        <v>0</v>
      </c>
      <c r="K77" s="37">
        <f t="shared" si="7"/>
        <v>0</v>
      </c>
    </row>
    <row r="78" spans="1:11" ht="20.100000000000001" customHeight="1" x14ac:dyDescent="0.2">
      <c r="A78" s="11" t="s">
        <v>9</v>
      </c>
      <c r="B78" s="33">
        <f>Cameroun!B45+Centrafrique!B45+Congo!B45+Gabon!B45+'Guinée Equatoriale'!B45+Tchad!B45</f>
        <v>0</v>
      </c>
      <c r="C78" s="33">
        <f>Cameroun!C45+Centrafrique!C45+Congo!C45+Gabon!C45+'Guinée Equatoriale'!C45+Tchad!C45</f>
        <v>0</v>
      </c>
      <c r="D78" s="33">
        <f>Cameroun!D45+Centrafrique!D45+Congo!D45+Gabon!D45+'Guinée Equatoriale'!D45+Tchad!D45</f>
        <v>0</v>
      </c>
      <c r="E78" s="33">
        <f>Cameroun!E45+Centrafrique!E45+Congo!E45+Gabon!E45+'Guinée Equatoriale'!E45+Tchad!E45</f>
        <v>0</v>
      </c>
      <c r="F78" s="33">
        <f>Cameroun!F45+Centrafrique!F45+Congo!F45+Gabon!F45+'Guinée Equatoriale'!F45+Tchad!F45</f>
        <v>0</v>
      </c>
      <c r="G78" s="33">
        <f>Cameroun!G45+Centrafrique!G45+Congo!G45+Gabon!G45+'Guinée Equatoriale'!G45+Tchad!G45</f>
        <v>0</v>
      </c>
      <c r="H78" s="33">
        <f>Cameroun!H45+Centrafrique!H45+Congo!H45+Gabon!H45+'Guinée Equatoriale'!H45+Tchad!H45</f>
        <v>0</v>
      </c>
      <c r="I78" s="33">
        <f>Cameroun!I45+Centrafrique!I45+Congo!I45+Gabon!I45+'Guinée Equatoriale'!I45+Tchad!I45</f>
        <v>0</v>
      </c>
      <c r="J78" s="36">
        <f t="shared" si="6"/>
        <v>0</v>
      </c>
      <c r="K78" s="37">
        <f t="shared" si="7"/>
        <v>0</v>
      </c>
    </row>
    <row r="79" spans="1:11" ht="20.100000000000001" customHeight="1" x14ac:dyDescent="0.2">
      <c r="A79" s="11" t="s">
        <v>10</v>
      </c>
      <c r="B79" s="33">
        <f>Cameroun!B46+Centrafrique!B46+Congo!B46+Gabon!B46+'Guinée Equatoriale'!B46+Tchad!B46</f>
        <v>0</v>
      </c>
      <c r="C79" s="33">
        <f>Cameroun!C46+Centrafrique!C46+Congo!C46+Gabon!C46+'Guinée Equatoriale'!C46+Tchad!C46</f>
        <v>0</v>
      </c>
      <c r="D79" s="33">
        <f>Cameroun!D46+Centrafrique!D46+Congo!D46+Gabon!D46+'Guinée Equatoriale'!D46+Tchad!D46</f>
        <v>0</v>
      </c>
      <c r="E79" s="33">
        <f>Cameroun!E46+Centrafrique!E46+Congo!E46+Gabon!E46+'Guinée Equatoriale'!E46+Tchad!E46</f>
        <v>0</v>
      </c>
      <c r="F79" s="33">
        <f>Cameroun!F46+Centrafrique!F46+Congo!F46+Gabon!F46+'Guinée Equatoriale'!F46+Tchad!F46</f>
        <v>0</v>
      </c>
      <c r="G79" s="33">
        <f>Cameroun!G46+Centrafrique!G46+Congo!G46+Gabon!G46+'Guinée Equatoriale'!G46+Tchad!G46</f>
        <v>0</v>
      </c>
      <c r="H79" s="33">
        <f>Cameroun!H46+Centrafrique!H46+Congo!H46+Gabon!H46+'Guinée Equatoriale'!H46+Tchad!H46</f>
        <v>0</v>
      </c>
      <c r="I79" s="33">
        <f>Cameroun!I46+Centrafrique!I46+Congo!I46+Gabon!I46+'Guinée Equatoriale'!I46+Tchad!I46</f>
        <v>0</v>
      </c>
      <c r="J79" s="36">
        <f t="shared" si="6"/>
        <v>0</v>
      </c>
      <c r="K79" s="37">
        <f t="shared" si="7"/>
        <v>0</v>
      </c>
    </row>
    <row r="80" spans="1:11" ht="20.100000000000001" customHeight="1" x14ac:dyDescent="0.2">
      <c r="A80" s="11" t="s">
        <v>11</v>
      </c>
      <c r="B80" s="33">
        <f>Cameroun!B47+Centrafrique!B47+Congo!B47+Gabon!B47+'Guinée Equatoriale'!B47+Tchad!B47</f>
        <v>0</v>
      </c>
      <c r="C80" s="33">
        <f>Cameroun!C47+Centrafrique!C47+Congo!C47+Gabon!C47+'Guinée Equatoriale'!C47+Tchad!C47</f>
        <v>0</v>
      </c>
      <c r="D80" s="33">
        <f>Cameroun!D47+Centrafrique!D47+Congo!D47+Gabon!D47+'Guinée Equatoriale'!D47+Tchad!D47</f>
        <v>0</v>
      </c>
      <c r="E80" s="33">
        <f>Cameroun!E47+Centrafrique!E47+Congo!E47+Gabon!E47+'Guinée Equatoriale'!E47+Tchad!E47</f>
        <v>0</v>
      </c>
      <c r="F80" s="33">
        <f>Cameroun!F47+Centrafrique!F47+Congo!F47+Gabon!F47+'Guinée Equatoriale'!F47+Tchad!F47</f>
        <v>0</v>
      </c>
      <c r="G80" s="33">
        <f>Cameroun!G47+Centrafrique!G47+Congo!G47+Gabon!G47+'Guinée Equatoriale'!G47+Tchad!G47</f>
        <v>0</v>
      </c>
      <c r="H80" s="33">
        <f>Cameroun!H47+Centrafrique!H47+Congo!H47+Gabon!H47+'Guinée Equatoriale'!H47+Tchad!H47</f>
        <v>0</v>
      </c>
      <c r="I80" s="33">
        <f>Cameroun!I47+Centrafrique!I47+Congo!I47+Gabon!I47+'Guinée Equatoriale'!I47+Tchad!I47</f>
        <v>0</v>
      </c>
      <c r="J80" s="36">
        <f t="shared" si="6"/>
        <v>0</v>
      </c>
      <c r="K80" s="37">
        <f t="shared" si="7"/>
        <v>0</v>
      </c>
    </row>
    <row r="81" spans="1:11" ht="20.100000000000001" customHeight="1" x14ac:dyDescent="0.2">
      <c r="A81" s="11" t="s">
        <v>12</v>
      </c>
      <c r="B81" s="33">
        <f>Cameroun!B48+Centrafrique!B48+Congo!B48+Gabon!B48+'Guinée Equatoriale'!B48+Tchad!B48</f>
        <v>0</v>
      </c>
      <c r="C81" s="33">
        <f>Cameroun!C48+Centrafrique!C48+Congo!C48+Gabon!C48+'Guinée Equatoriale'!C48+Tchad!C48</f>
        <v>0</v>
      </c>
      <c r="D81" s="33">
        <f>Cameroun!D48+Centrafrique!D48+Congo!D48+Gabon!D48+'Guinée Equatoriale'!D48+Tchad!D48</f>
        <v>0</v>
      </c>
      <c r="E81" s="33">
        <f>Cameroun!E48+Centrafrique!E48+Congo!E48+Gabon!E48+'Guinée Equatoriale'!E48+Tchad!E48</f>
        <v>0</v>
      </c>
      <c r="F81" s="33">
        <f>Cameroun!F48+Centrafrique!F48+Congo!F48+Gabon!F48+'Guinée Equatoriale'!F48+Tchad!F48</f>
        <v>0</v>
      </c>
      <c r="G81" s="33">
        <f>Cameroun!G48+Centrafrique!G48+Congo!G48+Gabon!G48+'Guinée Equatoriale'!G48+Tchad!G48</f>
        <v>0</v>
      </c>
      <c r="H81" s="33">
        <f>Cameroun!H48+Centrafrique!H48+Congo!H48+Gabon!H48+'Guinée Equatoriale'!H48+Tchad!H48</f>
        <v>0</v>
      </c>
      <c r="I81" s="33">
        <f>Cameroun!I48+Centrafrique!I48+Congo!I48+Gabon!I48+'Guinée Equatoriale'!I48+Tchad!I48</f>
        <v>0</v>
      </c>
      <c r="J81" s="36">
        <f t="shared" si="6"/>
        <v>0</v>
      </c>
      <c r="K81" s="37">
        <f t="shared" si="7"/>
        <v>0</v>
      </c>
    </row>
    <row r="82" spans="1:11" ht="20.100000000000001" customHeight="1" x14ac:dyDescent="0.2">
      <c r="A82" s="11" t="s">
        <v>13</v>
      </c>
      <c r="B82" s="33">
        <f>Cameroun!B49+Centrafrique!B49+Congo!B49+Gabon!B49+'Guinée Equatoriale'!B49+Tchad!B49</f>
        <v>0</v>
      </c>
      <c r="C82" s="33">
        <f>Cameroun!C49+Centrafrique!C49+Congo!C49+Gabon!C49+'Guinée Equatoriale'!C49+Tchad!C49</f>
        <v>0</v>
      </c>
      <c r="D82" s="33">
        <f>Cameroun!D49+Centrafrique!D49+Congo!D49+Gabon!D49+'Guinée Equatoriale'!D49+Tchad!D49</f>
        <v>0</v>
      </c>
      <c r="E82" s="33">
        <f>Cameroun!E49+Centrafrique!E49+Congo!E49+Gabon!E49+'Guinée Equatoriale'!E49+Tchad!E49</f>
        <v>0</v>
      </c>
      <c r="F82" s="33">
        <f>Cameroun!F49+Centrafrique!F49+Congo!F49+Gabon!F49+'Guinée Equatoriale'!F49+Tchad!F49</f>
        <v>0</v>
      </c>
      <c r="G82" s="33">
        <f>Cameroun!G49+Centrafrique!G49+Congo!G49+Gabon!G49+'Guinée Equatoriale'!G49+Tchad!G49</f>
        <v>0</v>
      </c>
      <c r="H82" s="33">
        <f>Cameroun!H49+Centrafrique!H49+Congo!H49+Gabon!H49+'Guinée Equatoriale'!H49+Tchad!H49</f>
        <v>0</v>
      </c>
      <c r="I82" s="33">
        <f>Cameroun!I49+Centrafrique!I49+Congo!I49+Gabon!I49+'Guinée Equatoriale'!I49+Tchad!I49</f>
        <v>0</v>
      </c>
      <c r="J82" s="36">
        <f t="shared" si="6"/>
        <v>0</v>
      </c>
      <c r="K82" s="37">
        <f t="shared" si="7"/>
        <v>0</v>
      </c>
    </row>
    <row r="83" spans="1:11" ht="20.100000000000001" customHeight="1" x14ac:dyDescent="0.2">
      <c r="A83" s="11" t="s">
        <v>14</v>
      </c>
      <c r="B83" s="33">
        <f>Cameroun!B50+Centrafrique!B50+Congo!B50+Gabon!B50+'Guinée Equatoriale'!B50+Tchad!B50</f>
        <v>0</v>
      </c>
      <c r="C83" s="33">
        <f>Cameroun!C50+Centrafrique!C50+Congo!C50+Gabon!C50+'Guinée Equatoriale'!C50+Tchad!C50</f>
        <v>0</v>
      </c>
      <c r="D83" s="33">
        <f>Cameroun!D50+Centrafrique!D50+Congo!D50+Gabon!D50+'Guinée Equatoriale'!D50+Tchad!D50</f>
        <v>0</v>
      </c>
      <c r="E83" s="33">
        <f>Cameroun!E50+Centrafrique!E50+Congo!E50+Gabon!E50+'Guinée Equatoriale'!E50+Tchad!E50</f>
        <v>0</v>
      </c>
      <c r="F83" s="33">
        <f>Cameroun!F50+Centrafrique!F50+Congo!F50+Gabon!F50+'Guinée Equatoriale'!F50+Tchad!F50</f>
        <v>0</v>
      </c>
      <c r="G83" s="33">
        <f>Cameroun!G50+Centrafrique!G50+Congo!G50+Gabon!G50+'Guinée Equatoriale'!G50+Tchad!G50</f>
        <v>0</v>
      </c>
      <c r="H83" s="33">
        <f>Cameroun!H50+Centrafrique!H50+Congo!H50+Gabon!H50+'Guinée Equatoriale'!H50+Tchad!H50</f>
        <v>0</v>
      </c>
      <c r="I83" s="33">
        <f>Cameroun!I50+Centrafrique!I50+Congo!I50+Gabon!I50+'Guinée Equatoriale'!I50+Tchad!I50</f>
        <v>0</v>
      </c>
      <c r="J83" s="36">
        <f t="shared" si="6"/>
        <v>0</v>
      </c>
      <c r="K83" s="37">
        <f t="shared" si="7"/>
        <v>0</v>
      </c>
    </row>
    <row r="84" spans="1:11" ht="20.100000000000001" customHeight="1" thickBot="1" x14ac:dyDescent="0.25">
      <c r="A84" s="11" t="s">
        <v>15</v>
      </c>
      <c r="B84" s="33">
        <f>Cameroun!B51+Centrafrique!B51+Congo!B51+Gabon!B51+'Guinée Equatoriale'!B51+Tchad!B51</f>
        <v>2162</v>
      </c>
      <c r="C84" s="33">
        <f>Cameroun!C51+Centrafrique!C51+Congo!C51+Gabon!C51+'Guinée Equatoriale'!C51+Tchad!C51</f>
        <v>97</v>
      </c>
      <c r="D84" s="33">
        <f>Cameroun!D51+Centrafrique!D51+Congo!D51+Gabon!D51+'Guinée Equatoriale'!D51+Tchad!D51</f>
        <v>107</v>
      </c>
      <c r="E84" s="33">
        <f>Cameroun!E51+Centrafrique!E51+Congo!E51+Gabon!E51+'Guinée Equatoriale'!E51+Tchad!E51</f>
        <v>58</v>
      </c>
      <c r="F84" s="33">
        <f>Cameroun!F51+Centrafrique!F51+Congo!F51+Gabon!F51+'Guinée Equatoriale'!F51+Tchad!F51</f>
        <v>173</v>
      </c>
      <c r="G84" s="33">
        <f>Cameroun!G51+Centrafrique!G51+Congo!G51+Gabon!G51+'Guinée Equatoriale'!G51+Tchad!G51</f>
        <v>56</v>
      </c>
      <c r="H84" s="33">
        <f>Cameroun!H51+Centrafrique!H51+Congo!H51+Gabon!H51+'Guinée Equatoriale'!H51+Tchad!H51</f>
        <v>23</v>
      </c>
      <c r="I84" s="33">
        <f>Cameroun!I51+Centrafrique!I51+Congo!I51+Gabon!I51+'Guinée Equatoriale'!I51+Tchad!I51</f>
        <v>110</v>
      </c>
      <c r="J84" s="36">
        <f t="shared" si="6"/>
        <v>2786</v>
      </c>
      <c r="K84" s="37">
        <f t="shared" si="7"/>
        <v>1099666</v>
      </c>
    </row>
    <row r="85" spans="1:11" ht="20.100000000000001" customHeight="1" thickBot="1" x14ac:dyDescent="0.25">
      <c r="A85" s="12" t="s">
        <v>16</v>
      </c>
      <c r="B85" s="22">
        <f t="shared" ref="B85:K85" si="8">SUM(B73:B84)</f>
        <v>2162</v>
      </c>
      <c r="C85" s="22">
        <f t="shared" si="8"/>
        <v>97</v>
      </c>
      <c r="D85" s="22">
        <f t="shared" si="8"/>
        <v>107</v>
      </c>
      <c r="E85" s="22">
        <f t="shared" si="8"/>
        <v>58</v>
      </c>
      <c r="F85" s="22">
        <f t="shared" si="8"/>
        <v>173</v>
      </c>
      <c r="G85" s="22">
        <f t="shared" si="8"/>
        <v>56</v>
      </c>
      <c r="H85" s="22">
        <f>SUM(H73:H84)</f>
        <v>23</v>
      </c>
      <c r="I85" s="22">
        <f>SUM(I73:I84)</f>
        <v>110</v>
      </c>
      <c r="J85" s="22">
        <f t="shared" si="8"/>
        <v>2786</v>
      </c>
      <c r="K85" s="25">
        <f t="shared" si="8"/>
        <v>1099666</v>
      </c>
    </row>
    <row r="86" spans="1:11" ht="20.100000000000001" customHeight="1" thickTop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20.10000000000000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20.10000000000000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20.10000000000000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20.100000000000001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20.100000000000001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20.100000000000001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20.100000000000001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20.100000000000001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20.100000000000001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20.100000000000001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20.100000000000001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20.100000000000001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20.100000000000001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20.100000000000001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20.100000000000001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20.100000000000001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20.100000000000001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20.100000000000001" customHeight="1" x14ac:dyDescent="0.2">
      <c r="A104" s="1"/>
      <c r="B104" s="1"/>
      <c r="C104" s="1"/>
      <c r="D104" s="40" t="s">
        <v>18</v>
      </c>
      <c r="E104" s="4"/>
      <c r="F104" s="4"/>
      <c r="G104" s="1"/>
      <c r="H104" s="1"/>
      <c r="I104" s="1"/>
      <c r="J104" s="1"/>
      <c r="K104" s="1"/>
    </row>
    <row r="105" spans="1:11" ht="20.100000000000001" customHeight="1" thickBot="1" x14ac:dyDescent="0.25">
      <c r="A105" s="4" t="s">
        <v>22</v>
      </c>
      <c r="B105" s="4"/>
      <c r="C105" s="4"/>
      <c r="D105" s="4"/>
      <c r="E105" s="5" t="s">
        <v>27</v>
      </c>
      <c r="F105" s="4"/>
      <c r="G105" s="4"/>
      <c r="H105" s="4"/>
      <c r="I105" s="4"/>
      <c r="J105" s="3"/>
      <c r="K105" s="6" t="str">
        <f>K71</f>
        <v>Exercice : 2022</v>
      </c>
    </row>
    <row r="106" spans="1:11" ht="20.100000000000001" customHeight="1" thickTop="1" thickBot="1" x14ac:dyDescent="0.25">
      <c r="A106" s="7" t="s">
        <v>1</v>
      </c>
      <c r="B106" s="8">
        <v>500</v>
      </c>
      <c r="C106" s="8">
        <v>100</v>
      </c>
      <c r="D106" s="8">
        <v>50</v>
      </c>
      <c r="E106" s="8">
        <v>25</v>
      </c>
      <c r="F106" s="9">
        <v>10</v>
      </c>
      <c r="G106" s="9">
        <v>5</v>
      </c>
      <c r="H106" s="9">
        <v>2</v>
      </c>
      <c r="I106" s="9">
        <v>1</v>
      </c>
      <c r="J106" s="9" t="s">
        <v>2</v>
      </c>
      <c r="K106" s="10" t="s">
        <v>3</v>
      </c>
    </row>
    <row r="107" spans="1:11" ht="20.100000000000001" customHeight="1" x14ac:dyDescent="0.2">
      <c r="A107" s="11" t="s">
        <v>4</v>
      </c>
      <c r="B107" s="33">
        <f>Cameroun!B58+Centrafrique!B58+Congo!B58+Gabon!B58+'Guinée Equatoriale'!B58+Tchad!B58</f>
        <v>0</v>
      </c>
      <c r="C107" s="33">
        <f>Cameroun!C58+Centrafrique!C58+Congo!C58+Gabon!C58+'Guinée Equatoriale'!C58+Tchad!C58</f>
        <v>0</v>
      </c>
      <c r="D107" s="33">
        <f>Cameroun!D58+Centrafrique!D58+Congo!D58+Gabon!D58+'Guinée Equatoriale'!D58+Tchad!D58</f>
        <v>0</v>
      </c>
      <c r="E107" s="33">
        <f>Cameroun!E58+Centrafrique!E58+Congo!E58+Gabon!E58+'Guinée Equatoriale'!E58+Tchad!E58</f>
        <v>0</v>
      </c>
      <c r="F107" s="33">
        <f>Cameroun!F58+Centrafrique!F58+Congo!F58+Gabon!F58+'Guinée Equatoriale'!F58+Tchad!F58</f>
        <v>0</v>
      </c>
      <c r="G107" s="33">
        <f>Cameroun!G58+Centrafrique!G58+Congo!G58+Gabon!G58+'Guinée Equatoriale'!G58+Tchad!G58</f>
        <v>0</v>
      </c>
      <c r="H107" s="33">
        <f>Cameroun!H58+Centrafrique!H58+Congo!H58+Gabon!H58+'Guinée Equatoriale'!H58+Tchad!H58</f>
        <v>0</v>
      </c>
      <c r="I107" s="33">
        <f>Cameroun!I58+Centrafrique!I58+Congo!I58+Gabon!I58+'Guinée Equatoriale'!I58+Tchad!I58</f>
        <v>0</v>
      </c>
      <c r="J107" s="36">
        <f>SUM(B107:I107)</f>
        <v>0</v>
      </c>
      <c r="K107" s="37">
        <f>B107*500+C107*100+D107*50+E107*25+F107*10+G107*5+H107*2+I107*1</f>
        <v>0</v>
      </c>
    </row>
    <row r="108" spans="1:11" ht="20.100000000000001" customHeight="1" x14ac:dyDescent="0.2">
      <c r="A108" s="11" t="s">
        <v>5</v>
      </c>
      <c r="B108" s="33">
        <f>Cameroun!B59+Centrafrique!B59+Congo!B59+Gabon!B59+'Guinée Equatoriale'!B59+Tchad!B59</f>
        <v>0</v>
      </c>
      <c r="C108" s="33">
        <f>Cameroun!C59+Centrafrique!C59+Congo!C59+Gabon!C59+'Guinée Equatoriale'!C59+Tchad!C59</f>
        <v>0</v>
      </c>
      <c r="D108" s="33">
        <f>Cameroun!D59+Centrafrique!D59+Congo!D59+Gabon!D59+'Guinée Equatoriale'!D59+Tchad!D59</f>
        <v>0</v>
      </c>
      <c r="E108" s="33">
        <f>Cameroun!E59+Centrafrique!E59+Congo!E59+Gabon!E59+'Guinée Equatoriale'!E59+Tchad!E59</f>
        <v>0</v>
      </c>
      <c r="F108" s="33">
        <f>Cameroun!F59+Centrafrique!F59+Congo!F59+Gabon!F59+'Guinée Equatoriale'!F59+Tchad!F59</f>
        <v>0</v>
      </c>
      <c r="G108" s="33">
        <f>Cameroun!G59+Centrafrique!G59+Congo!G59+Gabon!G59+'Guinée Equatoriale'!G59+Tchad!G59</f>
        <v>0</v>
      </c>
      <c r="H108" s="33">
        <f>Cameroun!H59+Centrafrique!H59+Congo!H59+Gabon!H59+'Guinée Equatoriale'!H59+Tchad!H59</f>
        <v>0</v>
      </c>
      <c r="I108" s="33">
        <f>Cameroun!I59+Centrafrique!I59+Congo!I59+Gabon!I59+'Guinée Equatoriale'!I59+Tchad!I59</f>
        <v>0</v>
      </c>
      <c r="J108" s="36">
        <f t="shared" ref="J108:J118" si="9">SUM(B108:I108)</f>
        <v>0</v>
      </c>
      <c r="K108" s="37">
        <f t="shared" ref="K108:K118" si="10">B108*500+C108*100+D108*50+E108*25+F108*10+G108*5+H108*2+I108*1</f>
        <v>0</v>
      </c>
    </row>
    <row r="109" spans="1:11" ht="20.100000000000001" customHeight="1" x14ac:dyDescent="0.2">
      <c r="A109" s="11" t="s">
        <v>6</v>
      </c>
      <c r="B109" s="33">
        <f>Cameroun!B60+Centrafrique!B60+Congo!B60+Gabon!B60+'Guinée Equatoriale'!B60+Tchad!B60</f>
        <v>0</v>
      </c>
      <c r="C109" s="33">
        <f>Cameroun!C60+Centrafrique!C60+Congo!C60+Gabon!C60+'Guinée Equatoriale'!C60+Tchad!C60</f>
        <v>0</v>
      </c>
      <c r="D109" s="33">
        <f>Cameroun!D60+Centrafrique!D60+Congo!D60+Gabon!D60+'Guinée Equatoriale'!D60+Tchad!D60</f>
        <v>0</v>
      </c>
      <c r="E109" s="33">
        <f>Cameroun!E60+Centrafrique!E60+Congo!E60+Gabon!E60+'Guinée Equatoriale'!E60+Tchad!E60</f>
        <v>0</v>
      </c>
      <c r="F109" s="33">
        <f>Cameroun!F60+Centrafrique!F60+Congo!F60+Gabon!F60+'Guinée Equatoriale'!F60+Tchad!F60</f>
        <v>0</v>
      </c>
      <c r="G109" s="33">
        <f>Cameroun!G60+Centrafrique!G60+Congo!G60+Gabon!G60+'Guinée Equatoriale'!G60+Tchad!G60</f>
        <v>0</v>
      </c>
      <c r="H109" s="33">
        <f>Cameroun!H60+Centrafrique!H60+Congo!H60+Gabon!H60+'Guinée Equatoriale'!H60+Tchad!H60</f>
        <v>0</v>
      </c>
      <c r="I109" s="33">
        <f>Cameroun!I60+Centrafrique!I60+Congo!I60+Gabon!I60+'Guinée Equatoriale'!I60+Tchad!I60</f>
        <v>0</v>
      </c>
      <c r="J109" s="36">
        <f t="shared" si="9"/>
        <v>0</v>
      </c>
      <c r="K109" s="37">
        <f t="shared" si="10"/>
        <v>0</v>
      </c>
    </row>
    <row r="110" spans="1:11" ht="20.100000000000001" customHeight="1" x14ac:dyDescent="0.2">
      <c r="A110" s="11" t="s">
        <v>7</v>
      </c>
      <c r="B110" s="33">
        <f>Cameroun!B61+Centrafrique!B61+Congo!B61+Gabon!B61+'Guinée Equatoriale'!B61+Tchad!B61</f>
        <v>0</v>
      </c>
      <c r="C110" s="33">
        <f>Cameroun!C61+Centrafrique!C61+Congo!C61+Gabon!C61+'Guinée Equatoriale'!C61+Tchad!C61</f>
        <v>0</v>
      </c>
      <c r="D110" s="33">
        <f>Cameroun!D61+Centrafrique!D61+Congo!D61+Gabon!D61+'Guinée Equatoriale'!D61+Tchad!D61</f>
        <v>0</v>
      </c>
      <c r="E110" s="33">
        <f>Cameroun!E61+Centrafrique!E61+Congo!E61+Gabon!E61+'Guinée Equatoriale'!E61+Tchad!E61</f>
        <v>0</v>
      </c>
      <c r="F110" s="33">
        <f>Cameroun!F61+Centrafrique!F61+Congo!F61+Gabon!F61+'Guinée Equatoriale'!F61+Tchad!F61</f>
        <v>0</v>
      </c>
      <c r="G110" s="33">
        <f>Cameroun!G61+Centrafrique!G61+Congo!G61+Gabon!G61+'Guinée Equatoriale'!G61+Tchad!G61</f>
        <v>0</v>
      </c>
      <c r="H110" s="33">
        <f>Cameroun!H61+Centrafrique!H61+Congo!H61+Gabon!H61+'Guinée Equatoriale'!H61+Tchad!H61</f>
        <v>0</v>
      </c>
      <c r="I110" s="33">
        <f>Cameroun!I61+Centrafrique!I61+Congo!I61+Gabon!I61+'Guinée Equatoriale'!I61+Tchad!I61</f>
        <v>0</v>
      </c>
      <c r="J110" s="36">
        <f t="shared" si="9"/>
        <v>0</v>
      </c>
      <c r="K110" s="37">
        <f t="shared" si="10"/>
        <v>0</v>
      </c>
    </row>
    <row r="111" spans="1:11" ht="20.100000000000001" customHeight="1" x14ac:dyDescent="0.2">
      <c r="A111" s="11" t="s">
        <v>8</v>
      </c>
      <c r="B111" s="33">
        <f>Cameroun!B62+Centrafrique!B62+Congo!B62+Gabon!B62+'Guinée Equatoriale'!B62+Tchad!B62</f>
        <v>0</v>
      </c>
      <c r="C111" s="33">
        <f>Cameroun!C62+Centrafrique!C62+Congo!C62+Gabon!C62+'Guinée Equatoriale'!C62+Tchad!C62</f>
        <v>0</v>
      </c>
      <c r="D111" s="33">
        <f>Cameroun!D62+Centrafrique!D62+Congo!D62+Gabon!D62+'Guinée Equatoriale'!D62+Tchad!D62</f>
        <v>0</v>
      </c>
      <c r="E111" s="33">
        <f>Cameroun!E62+Centrafrique!E62+Congo!E62+Gabon!E62+'Guinée Equatoriale'!E62+Tchad!E62</f>
        <v>0</v>
      </c>
      <c r="F111" s="33">
        <f>Cameroun!F62+Centrafrique!F62+Congo!F62+Gabon!F62+'Guinée Equatoriale'!F62+Tchad!F62</f>
        <v>0</v>
      </c>
      <c r="G111" s="33">
        <f>Cameroun!G62+Centrafrique!G62+Congo!G62+Gabon!G62+'Guinée Equatoriale'!G62+Tchad!G62</f>
        <v>0</v>
      </c>
      <c r="H111" s="33">
        <f>Cameroun!H62+Centrafrique!H62+Congo!H62+Gabon!H62+'Guinée Equatoriale'!H62+Tchad!H62</f>
        <v>0</v>
      </c>
      <c r="I111" s="33">
        <f>Cameroun!I62+Centrafrique!I62+Congo!I62+Gabon!I62+'Guinée Equatoriale'!I62+Tchad!I62</f>
        <v>0</v>
      </c>
      <c r="J111" s="36">
        <f t="shared" si="9"/>
        <v>0</v>
      </c>
      <c r="K111" s="37">
        <f t="shared" si="10"/>
        <v>0</v>
      </c>
    </row>
    <row r="112" spans="1:11" ht="20.100000000000001" customHeight="1" x14ac:dyDescent="0.2">
      <c r="A112" s="11" t="s">
        <v>9</v>
      </c>
      <c r="B112" s="33">
        <f>Cameroun!B63+Centrafrique!B63+Congo!B63+Gabon!B63+'Guinée Equatoriale'!B63+Tchad!B63</f>
        <v>0</v>
      </c>
      <c r="C112" s="33">
        <f>Cameroun!C63+Centrafrique!C63+Congo!C63+Gabon!C63+'Guinée Equatoriale'!C63+Tchad!C63</f>
        <v>0</v>
      </c>
      <c r="D112" s="33">
        <f>Cameroun!D63+Centrafrique!D63+Congo!D63+Gabon!D63+'Guinée Equatoriale'!D63+Tchad!D63</f>
        <v>0</v>
      </c>
      <c r="E112" s="33">
        <f>Cameroun!E63+Centrafrique!E63+Congo!E63+Gabon!E63+'Guinée Equatoriale'!E63+Tchad!E63</f>
        <v>0</v>
      </c>
      <c r="F112" s="33">
        <f>Cameroun!F63+Centrafrique!F63+Congo!F63+Gabon!F63+'Guinée Equatoriale'!F63+Tchad!F63</f>
        <v>0</v>
      </c>
      <c r="G112" s="33">
        <f>Cameroun!G63+Centrafrique!G63+Congo!G63+Gabon!G63+'Guinée Equatoriale'!G63+Tchad!G63</f>
        <v>0</v>
      </c>
      <c r="H112" s="33">
        <f>Cameroun!H63+Centrafrique!H63+Congo!H63+Gabon!H63+'Guinée Equatoriale'!H63+Tchad!H63</f>
        <v>0</v>
      </c>
      <c r="I112" s="33">
        <f>Cameroun!I63+Centrafrique!I63+Congo!I63+Gabon!I63+'Guinée Equatoriale'!I63+Tchad!I63</f>
        <v>0</v>
      </c>
      <c r="J112" s="36">
        <f t="shared" si="9"/>
        <v>0</v>
      </c>
      <c r="K112" s="37">
        <f t="shared" si="10"/>
        <v>0</v>
      </c>
    </row>
    <row r="113" spans="1:11" ht="20.100000000000001" customHeight="1" x14ac:dyDescent="0.2">
      <c r="A113" s="11" t="s">
        <v>10</v>
      </c>
      <c r="B113" s="33">
        <f>Cameroun!B64+Centrafrique!B64+Congo!B64+Gabon!B64+'Guinée Equatoriale'!B64+Tchad!B64</f>
        <v>0</v>
      </c>
      <c r="C113" s="33">
        <f>Cameroun!C64+Centrafrique!C64+Congo!C64+Gabon!C64+'Guinée Equatoriale'!C64+Tchad!C64</f>
        <v>0</v>
      </c>
      <c r="D113" s="33">
        <f>Cameroun!D64+Centrafrique!D64+Congo!D64+Gabon!D64+'Guinée Equatoriale'!D64+Tchad!D64</f>
        <v>0</v>
      </c>
      <c r="E113" s="33">
        <f>Cameroun!E64+Centrafrique!E64+Congo!E64+Gabon!E64+'Guinée Equatoriale'!E64+Tchad!E64</f>
        <v>0</v>
      </c>
      <c r="F113" s="33">
        <f>Cameroun!F64+Centrafrique!F64+Congo!F64+Gabon!F64+'Guinée Equatoriale'!F64+Tchad!F64</f>
        <v>0</v>
      </c>
      <c r="G113" s="33">
        <f>Cameroun!G64+Centrafrique!G64+Congo!G64+Gabon!G64+'Guinée Equatoriale'!G64+Tchad!G64</f>
        <v>0</v>
      </c>
      <c r="H113" s="33">
        <f>Cameroun!H64+Centrafrique!H64+Congo!H64+Gabon!H64+'Guinée Equatoriale'!H64+Tchad!H64</f>
        <v>0</v>
      </c>
      <c r="I113" s="33">
        <f>Cameroun!I64+Centrafrique!I64+Congo!I64+Gabon!I64+'Guinée Equatoriale'!I64+Tchad!I64</f>
        <v>0</v>
      </c>
      <c r="J113" s="36">
        <f t="shared" si="9"/>
        <v>0</v>
      </c>
      <c r="K113" s="37">
        <f t="shared" si="10"/>
        <v>0</v>
      </c>
    </row>
    <row r="114" spans="1:11" ht="20.100000000000001" customHeight="1" x14ac:dyDescent="0.2">
      <c r="A114" s="11" t="s">
        <v>11</v>
      </c>
      <c r="B114" s="33">
        <f>Cameroun!B65+Centrafrique!B65+Congo!B65+Gabon!B65+'Guinée Equatoriale'!B65+Tchad!B65</f>
        <v>0</v>
      </c>
      <c r="C114" s="33">
        <f>Cameroun!C65+Centrafrique!C65+Congo!C65+Gabon!C65+'Guinée Equatoriale'!C65+Tchad!C65</f>
        <v>0</v>
      </c>
      <c r="D114" s="33">
        <f>Cameroun!D65+Centrafrique!D65+Congo!D65+Gabon!D65+'Guinée Equatoriale'!D65+Tchad!D65</f>
        <v>0</v>
      </c>
      <c r="E114" s="33">
        <f>Cameroun!E65+Centrafrique!E65+Congo!E65+Gabon!E65+'Guinée Equatoriale'!E65+Tchad!E65</f>
        <v>0</v>
      </c>
      <c r="F114" s="33">
        <f>Cameroun!F65+Centrafrique!F65+Congo!F65+Gabon!F65+'Guinée Equatoriale'!F65+Tchad!F65</f>
        <v>0</v>
      </c>
      <c r="G114" s="33">
        <f>Cameroun!G65+Centrafrique!G65+Congo!G65+Gabon!G65+'Guinée Equatoriale'!G65+Tchad!G65</f>
        <v>0</v>
      </c>
      <c r="H114" s="33">
        <f>Cameroun!H65+Centrafrique!H65+Congo!H65+Gabon!H65+'Guinée Equatoriale'!H65+Tchad!H65</f>
        <v>0</v>
      </c>
      <c r="I114" s="33">
        <f>Cameroun!I65+Centrafrique!I65+Congo!I65+Gabon!I65+'Guinée Equatoriale'!I65+Tchad!I65</f>
        <v>0</v>
      </c>
      <c r="J114" s="36">
        <f t="shared" si="9"/>
        <v>0</v>
      </c>
      <c r="K114" s="37">
        <f t="shared" si="10"/>
        <v>0</v>
      </c>
    </row>
    <row r="115" spans="1:11" ht="20.100000000000001" customHeight="1" x14ac:dyDescent="0.2">
      <c r="A115" s="11" t="s">
        <v>12</v>
      </c>
      <c r="B115" s="33">
        <f>Cameroun!B66+Centrafrique!B66+Congo!B66+Gabon!B66+'Guinée Equatoriale'!B66+Tchad!B66</f>
        <v>0</v>
      </c>
      <c r="C115" s="33">
        <f>Cameroun!C66+Centrafrique!C66+Congo!C66+Gabon!C66+'Guinée Equatoriale'!C66+Tchad!C66</f>
        <v>0</v>
      </c>
      <c r="D115" s="33">
        <f>Cameroun!D66+Centrafrique!D66+Congo!D66+Gabon!D66+'Guinée Equatoriale'!D66+Tchad!D66</f>
        <v>0</v>
      </c>
      <c r="E115" s="33">
        <f>Cameroun!E66+Centrafrique!E66+Congo!E66+Gabon!E66+'Guinée Equatoriale'!E66+Tchad!E66</f>
        <v>0</v>
      </c>
      <c r="F115" s="33">
        <f>Cameroun!F66+Centrafrique!F66+Congo!F66+Gabon!F66+'Guinée Equatoriale'!F66+Tchad!F66</f>
        <v>0</v>
      </c>
      <c r="G115" s="33">
        <f>Cameroun!G66+Centrafrique!G66+Congo!G66+Gabon!G66+'Guinée Equatoriale'!G66+Tchad!G66</f>
        <v>0</v>
      </c>
      <c r="H115" s="33">
        <f>Cameroun!H66+Centrafrique!H66+Congo!H66+Gabon!H66+'Guinée Equatoriale'!H66+Tchad!H66</f>
        <v>0</v>
      </c>
      <c r="I115" s="33">
        <f>Cameroun!I66+Centrafrique!I66+Congo!I66+Gabon!I66+'Guinée Equatoriale'!I66+Tchad!I66</f>
        <v>0</v>
      </c>
      <c r="J115" s="36">
        <f t="shared" si="9"/>
        <v>0</v>
      </c>
      <c r="K115" s="37">
        <f t="shared" si="10"/>
        <v>0</v>
      </c>
    </row>
    <row r="116" spans="1:11" ht="20.100000000000001" customHeight="1" x14ac:dyDescent="0.2">
      <c r="A116" s="11" t="s">
        <v>13</v>
      </c>
      <c r="B116" s="33">
        <f>Cameroun!B67+Centrafrique!B67+Congo!B67+Gabon!B67+'Guinée Equatoriale'!B67+Tchad!B67</f>
        <v>0</v>
      </c>
      <c r="C116" s="33">
        <f>Cameroun!C67+Centrafrique!C67+Congo!C67+Gabon!C67+'Guinée Equatoriale'!C67+Tchad!C67</f>
        <v>0</v>
      </c>
      <c r="D116" s="33">
        <f>Cameroun!D67+Centrafrique!D67+Congo!D67+Gabon!D67+'Guinée Equatoriale'!D67+Tchad!D67</f>
        <v>0</v>
      </c>
      <c r="E116" s="33">
        <f>Cameroun!E67+Centrafrique!E67+Congo!E67+Gabon!E67+'Guinée Equatoriale'!E67+Tchad!E67</f>
        <v>0</v>
      </c>
      <c r="F116" s="33">
        <f>Cameroun!F67+Centrafrique!F67+Congo!F67+Gabon!F67+'Guinée Equatoriale'!F67+Tchad!F67</f>
        <v>0</v>
      </c>
      <c r="G116" s="33">
        <f>Cameroun!G67+Centrafrique!G67+Congo!G67+Gabon!G67+'Guinée Equatoriale'!G67+Tchad!G67</f>
        <v>0</v>
      </c>
      <c r="H116" s="33">
        <f>Cameroun!H67+Centrafrique!H67+Congo!H67+Gabon!H67+'Guinée Equatoriale'!H67+Tchad!H67</f>
        <v>0</v>
      </c>
      <c r="I116" s="33">
        <f>Cameroun!I67+Centrafrique!I67+Congo!I67+Gabon!I67+'Guinée Equatoriale'!I67+Tchad!I67</f>
        <v>0</v>
      </c>
      <c r="J116" s="36">
        <f t="shared" si="9"/>
        <v>0</v>
      </c>
      <c r="K116" s="37">
        <f t="shared" si="10"/>
        <v>0</v>
      </c>
    </row>
    <row r="117" spans="1:11" ht="20.100000000000001" customHeight="1" x14ac:dyDescent="0.2">
      <c r="A117" s="11" t="s">
        <v>14</v>
      </c>
      <c r="B117" s="33">
        <f>Cameroun!B68+Centrafrique!B68+Congo!B68+Gabon!B68+'Guinée Equatoriale'!B68+Tchad!B68</f>
        <v>0</v>
      </c>
      <c r="C117" s="33">
        <f>Cameroun!C68+Centrafrique!C68+Congo!C68+Gabon!C68+'Guinée Equatoriale'!C68+Tchad!C68</f>
        <v>0</v>
      </c>
      <c r="D117" s="33">
        <f>Cameroun!D68+Centrafrique!D68+Congo!D68+Gabon!D68+'Guinée Equatoriale'!D68+Tchad!D68</f>
        <v>0</v>
      </c>
      <c r="E117" s="33">
        <f>Cameroun!E68+Centrafrique!E68+Congo!E68+Gabon!E68+'Guinée Equatoriale'!E68+Tchad!E68</f>
        <v>0</v>
      </c>
      <c r="F117" s="33">
        <f>Cameroun!F68+Centrafrique!F68+Congo!F68+Gabon!F68+'Guinée Equatoriale'!F68+Tchad!F68</f>
        <v>0</v>
      </c>
      <c r="G117" s="33">
        <f>Cameroun!G68+Centrafrique!G68+Congo!G68+Gabon!G68+'Guinée Equatoriale'!G68+Tchad!G68</f>
        <v>0</v>
      </c>
      <c r="H117" s="33">
        <f>Cameroun!H68+Centrafrique!H68+Congo!H68+Gabon!H68+'Guinée Equatoriale'!H68+Tchad!H68</f>
        <v>0</v>
      </c>
      <c r="I117" s="33">
        <f>Cameroun!I68+Centrafrique!I68+Congo!I68+Gabon!I68+'Guinée Equatoriale'!I68+Tchad!I68</f>
        <v>0</v>
      </c>
      <c r="J117" s="36">
        <f t="shared" si="9"/>
        <v>0</v>
      </c>
      <c r="K117" s="37">
        <f t="shared" si="10"/>
        <v>0</v>
      </c>
    </row>
    <row r="118" spans="1:11" ht="20.100000000000001" customHeight="1" thickBot="1" x14ac:dyDescent="0.25">
      <c r="A118" s="11" t="s">
        <v>15</v>
      </c>
      <c r="B118" s="33">
        <f>Cameroun!B69+Centrafrique!B69+Congo!B69+Gabon!B69+'Guinée Equatoriale'!B69+Tchad!B69</f>
        <v>735</v>
      </c>
      <c r="C118" s="33">
        <f>Cameroun!C69+Centrafrique!C69+Congo!C69+Gabon!C69+'Guinée Equatoriale'!C69+Tchad!C69</f>
        <v>254296</v>
      </c>
      <c r="D118" s="33">
        <f>Cameroun!D69+Centrafrique!D69+Congo!D69+Gabon!D69+'Guinée Equatoriale'!D69+Tchad!D69</f>
        <v>692657</v>
      </c>
      <c r="E118" s="33">
        <f>Cameroun!E69+Centrafrique!E69+Congo!E69+Gabon!E69+'Guinée Equatoriale'!E69+Tchad!E69</f>
        <v>173946</v>
      </c>
      <c r="F118" s="33">
        <f>Cameroun!F69+Centrafrique!F69+Congo!F69+Gabon!F69+'Guinée Equatoriale'!F69+Tchad!F69</f>
        <v>255126</v>
      </c>
      <c r="G118" s="33">
        <f>Cameroun!G69+Centrafrique!G69+Congo!G69+Gabon!G69+'Guinée Equatoriale'!G69+Tchad!G69</f>
        <v>60494</v>
      </c>
      <c r="H118" s="33">
        <f>Cameroun!H69+Centrafrique!H69+Congo!H69+Gabon!H69+'Guinée Equatoriale'!H69+Tchad!H69</f>
        <v>2504</v>
      </c>
      <c r="I118" s="33">
        <f>Cameroun!I69+Centrafrique!I69+Congo!I69+Gabon!I69+'Guinée Equatoriale'!I69+Tchad!I69</f>
        <v>6223</v>
      </c>
      <c r="J118" s="36">
        <f t="shared" si="9"/>
        <v>1445981</v>
      </c>
      <c r="K118" s="37">
        <f t="shared" si="10"/>
        <v>67643561</v>
      </c>
    </row>
    <row r="119" spans="1:11" ht="20.100000000000001" customHeight="1" thickBot="1" x14ac:dyDescent="0.25">
      <c r="A119" s="12" t="s">
        <v>16</v>
      </c>
      <c r="B119" s="22">
        <f t="shared" ref="B119:K119" si="11">SUM(B107:B118)</f>
        <v>735</v>
      </c>
      <c r="C119" s="22">
        <f t="shared" si="11"/>
        <v>254296</v>
      </c>
      <c r="D119" s="22">
        <f t="shared" si="11"/>
        <v>692657</v>
      </c>
      <c r="E119" s="22">
        <f t="shared" si="11"/>
        <v>173946</v>
      </c>
      <c r="F119" s="22">
        <f t="shared" si="11"/>
        <v>255126</v>
      </c>
      <c r="G119" s="22">
        <f t="shared" si="11"/>
        <v>60494</v>
      </c>
      <c r="H119" s="22">
        <f>SUM(H107:H118)</f>
        <v>2504</v>
      </c>
      <c r="I119" s="22">
        <f>SUM(I107:I118)</f>
        <v>6223</v>
      </c>
      <c r="J119" s="22">
        <f t="shared" si="11"/>
        <v>1445981</v>
      </c>
      <c r="K119" s="25">
        <f t="shared" si="11"/>
        <v>67643561</v>
      </c>
    </row>
    <row r="120" spans="1:11" ht="20.100000000000001" customHeight="1" thickTop="1" x14ac:dyDescent="0.2"/>
  </sheetData>
  <sheetProtection selectLockedCells="1" selectUnlockedCells="1"/>
  <printOptions horizontalCentered="1"/>
  <pageMargins left="0" right="0" top="0" bottom="0" header="0.51181102362204722" footer="0.51181102362204722"/>
  <pageSetup paperSize="9" scale="53" orientation="landscape" r:id="rId1"/>
  <headerFooter alignWithMargins="0"/>
  <rowBreaks count="3" manualBreakCount="3">
    <brk id="33" max="16383" man="1"/>
    <brk id="68" max="16383" man="1"/>
    <brk id="102" max="16383" man="1"/>
  </rowBreaks>
  <colBreaks count="1" manualBreakCount="1">
    <brk id="11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10"/>
  <sheetViews>
    <sheetView tabSelected="1" view="pageBreakPreview" zoomScaleSheetLayoutView="100" workbookViewId="0">
      <selection activeCell="A67" sqref="A67:K67"/>
    </sheetView>
  </sheetViews>
  <sheetFormatPr baseColWidth="10" defaultColWidth="11.42578125" defaultRowHeight="20.100000000000001" customHeight="1" x14ac:dyDescent="0.2"/>
  <cols>
    <col min="1" max="1" width="17.28515625" style="2" customWidth="1"/>
    <col min="2" max="2" width="23.7109375" style="2" customWidth="1"/>
    <col min="3" max="3" width="24.5703125" style="2" customWidth="1"/>
    <col min="4" max="5" width="20.5703125" style="2" bestFit="1" customWidth="1"/>
    <col min="6" max="6" width="22.140625" style="2" bestFit="1" customWidth="1"/>
    <col min="7" max="7" width="23.7109375" style="2" bestFit="1" customWidth="1"/>
    <col min="8" max="8" width="30.85546875" style="2" customWidth="1"/>
    <col min="9" max="9" width="18.7109375" style="2" bestFit="1" customWidth="1"/>
    <col min="10" max="10" width="20.140625" style="2" customWidth="1"/>
    <col min="11" max="11" width="24.140625" style="2" customWidth="1"/>
    <col min="12" max="16384" width="11.42578125" style="2"/>
  </cols>
  <sheetData>
    <row r="1" spans="1:10" ht="20.100000000000001" customHeight="1" x14ac:dyDescent="0.2">
      <c r="A1" s="41" t="s">
        <v>31</v>
      </c>
      <c r="B1" s="41"/>
      <c r="C1" s="41"/>
      <c r="D1" s="41"/>
      <c r="E1" s="41"/>
      <c r="F1" s="41"/>
      <c r="G1" s="41"/>
      <c r="H1" s="4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28</v>
      </c>
      <c r="B3" s="4"/>
      <c r="C3" s="4"/>
      <c r="D3" s="4"/>
      <c r="E3" s="5" t="s">
        <v>0</v>
      </c>
      <c r="F3" s="4"/>
      <c r="G3" s="3"/>
      <c r="H3" s="14" t="s">
        <v>34</v>
      </c>
      <c r="I3" s="3"/>
      <c r="J3" s="6"/>
    </row>
    <row r="4" spans="1:10" ht="24.95" customHeight="1" thickTop="1" thickBot="1" x14ac:dyDescent="0.25">
      <c r="A4" s="23" t="s">
        <v>23</v>
      </c>
      <c r="B4" s="19">
        <v>10000</v>
      </c>
      <c r="C4" s="19">
        <v>5000</v>
      </c>
      <c r="D4" s="19">
        <v>2000</v>
      </c>
      <c r="E4" s="19">
        <v>1000</v>
      </c>
      <c r="F4" s="20">
        <v>500</v>
      </c>
      <c r="G4" s="20" t="s">
        <v>2</v>
      </c>
      <c r="H4" s="21" t="s">
        <v>3</v>
      </c>
    </row>
    <row r="5" spans="1:10" ht="30" customHeight="1" x14ac:dyDescent="0.2">
      <c r="A5" s="24" t="s">
        <v>17</v>
      </c>
      <c r="B5" s="15">
        <f>Cameroun!B17</f>
        <v>227271995</v>
      </c>
      <c r="C5" s="15">
        <f>Cameroun!C17</f>
        <v>21585581</v>
      </c>
      <c r="D5" s="15">
        <f>Cameroun!D17</f>
        <v>7108685</v>
      </c>
      <c r="E5" s="15">
        <f>Cameroun!E17</f>
        <v>16130532</v>
      </c>
      <c r="F5" s="15">
        <f>Cameroun!F17</f>
        <v>19825506</v>
      </c>
      <c r="G5" s="28">
        <f>SUM(B5:F5)</f>
        <v>291922299</v>
      </c>
      <c r="H5" s="29">
        <f>+B5*10000+C5*5000+D5*2000+E5*1000+F5*500</f>
        <v>2420908510000</v>
      </c>
    </row>
    <row r="6" spans="1:10" ht="30" customHeight="1" x14ac:dyDescent="0.2">
      <c r="A6" s="24" t="s">
        <v>29</v>
      </c>
      <c r="B6" s="15">
        <f>Centrafrique!B17</f>
        <v>1199155</v>
      </c>
      <c r="C6" s="15">
        <f>Centrafrique!C17</f>
        <v>314027</v>
      </c>
      <c r="D6" s="15">
        <f>Centrafrique!D17</f>
        <v>443543</v>
      </c>
      <c r="E6" s="15">
        <f>Centrafrique!E17</f>
        <v>1428251</v>
      </c>
      <c r="F6" s="15">
        <f>Centrafrique!F17</f>
        <v>1815827</v>
      </c>
      <c r="G6" s="28">
        <f t="shared" ref="G6:G10" si="0">SUM(B6:F6)</f>
        <v>5200803</v>
      </c>
      <c r="H6" s="29">
        <f t="shared" ref="H6:H10" si="1">+B6*10000+C6*5000+D6*2000+E6*1000+F6*500</f>
        <v>16784935500</v>
      </c>
    </row>
    <row r="7" spans="1:10" ht="30" customHeight="1" x14ac:dyDescent="0.2">
      <c r="A7" s="24" t="s">
        <v>21</v>
      </c>
      <c r="B7" s="15">
        <f>Congo!B17</f>
        <v>130398891</v>
      </c>
      <c r="C7" s="15">
        <f>Congo!C17</f>
        <v>14137198</v>
      </c>
      <c r="D7" s="15">
        <f>Congo!D17</f>
        <v>1804030</v>
      </c>
      <c r="E7" s="15">
        <f>Congo!E17</f>
        <v>8072695</v>
      </c>
      <c r="F7" s="15">
        <f>Congo!F17</f>
        <v>6567166</v>
      </c>
      <c r="G7" s="28">
        <f t="shared" si="0"/>
        <v>160979980</v>
      </c>
      <c r="H7" s="29">
        <f t="shared" si="1"/>
        <v>1389639238000</v>
      </c>
    </row>
    <row r="8" spans="1:10" ht="30" customHeight="1" x14ac:dyDescent="0.2">
      <c r="A8" s="24" t="s">
        <v>24</v>
      </c>
      <c r="B8" s="15">
        <f>Gabon!B17</f>
        <v>74534725</v>
      </c>
      <c r="C8" s="15">
        <f>Gabon!C17</f>
        <v>9376594</v>
      </c>
      <c r="D8" s="15">
        <f>Gabon!D17</f>
        <v>6446372</v>
      </c>
      <c r="E8" s="15">
        <f>Gabon!E17</f>
        <v>5141907</v>
      </c>
      <c r="F8" s="15">
        <f>Gabon!F17</f>
        <v>5442473</v>
      </c>
      <c r="G8" s="28">
        <f t="shared" si="0"/>
        <v>100942071</v>
      </c>
      <c r="H8" s="29">
        <f t="shared" si="1"/>
        <v>812986107500</v>
      </c>
    </row>
    <row r="9" spans="1:10" ht="30" customHeight="1" x14ac:dyDescent="0.2">
      <c r="A9" s="24" t="s">
        <v>30</v>
      </c>
      <c r="B9" s="15">
        <f>'Guinée Equatoriale'!B17</f>
        <v>26372920</v>
      </c>
      <c r="C9" s="15">
        <f>'Guinée Equatoriale'!C17</f>
        <v>4977306</v>
      </c>
      <c r="D9" s="15">
        <f>'Guinée Equatoriale'!D17</f>
        <v>3025343</v>
      </c>
      <c r="E9" s="15">
        <f>'Guinée Equatoriale'!E17</f>
        <v>2392368</v>
      </c>
      <c r="F9" s="15">
        <f>'Guinée Equatoriale'!F17</f>
        <v>5232110</v>
      </c>
      <c r="G9" s="28">
        <f t="shared" si="0"/>
        <v>42000047</v>
      </c>
      <c r="H9" s="29">
        <f t="shared" si="1"/>
        <v>299674839000</v>
      </c>
    </row>
    <row r="10" spans="1:10" ht="30" customHeight="1" thickBot="1" x14ac:dyDescent="0.25">
      <c r="A10" s="24" t="s">
        <v>26</v>
      </c>
      <c r="B10" s="15">
        <f>Tchad!B17</f>
        <v>86073283</v>
      </c>
      <c r="C10" s="15">
        <f>Tchad!C17</f>
        <v>1887423</v>
      </c>
      <c r="D10" s="15">
        <f>Tchad!D17</f>
        <v>83265</v>
      </c>
      <c r="E10" s="15">
        <f>Tchad!E17</f>
        <v>363202</v>
      </c>
      <c r="F10" s="15">
        <f>Tchad!F17</f>
        <v>231421</v>
      </c>
      <c r="G10" s="28">
        <f t="shared" si="0"/>
        <v>88638594</v>
      </c>
      <c r="H10" s="29">
        <f t="shared" si="1"/>
        <v>870815387500</v>
      </c>
    </row>
    <row r="11" spans="1:10" ht="24.95" customHeight="1" thickBot="1" x14ac:dyDescent="0.25">
      <c r="A11" s="12" t="s">
        <v>16</v>
      </c>
      <c r="B11" s="22">
        <f t="shared" ref="B11:H11" si="2">SUM(B5:B10)</f>
        <v>545850969</v>
      </c>
      <c r="C11" s="22">
        <f t="shared" si="2"/>
        <v>52278129</v>
      </c>
      <c r="D11" s="22">
        <f t="shared" si="2"/>
        <v>18911238</v>
      </c>
      <c r="E11" s="22">
        <f t="shared" si="2"/>
        <v>33528955</v>
      </c>
      <c r="F11" s="22">
        <f t="shared" si="2"/>
        <v>39114503</v>
      </c>
      <c r="G11" s="22">
        <f t="shared" si="2"/>
        <v>689683794</v>
      </c>
      <c r="H11" s="22">
        <f t="shared" si="2"/>
        <v>5810809017500</v>
      </c>
    </row>
    <row r="12" spans="1:10" ht="20.100000000000001" customHeight="1" thickTop="1" x14ac:dyDescent="0.2"/>
    <row r="34" spans="1:11" ht="20.100000000000001" customHeight="1" x14ac:dyDescent="0.2">
      <c r="A34" s="42" t="s">
        <v>32</v>
      </c>
      <c r="B34" s="42"/>
      <c r="C34" s="42"/>
      <c r="D34" s="42"/>
      <c r="E34" s="42"/>
      <c r="F34" s="42"/>
      <c r="G34" s="42"/>
      <c r="H34" s="42"/>
      <c r="I34" s="1"/>
      <c r="J34" s="1"/>
    </row>
    <row r="35" spans="1:11" ht="20.100000000000001" customHeight="1" x14ac:dyDescent="0.2">
      <c r="A35" s="32"/>
      <c r="B35" s="32"/>
      <c r="C35" s="32"/>
      <c r="D35" s="32"/>
      <c r="E35" s="32"/>
      <c r="F35" s="32"/>
      <c r="G35" s="32"/>
      <c r="H35" s="32"/>
      <c r="I35" s="1"/>
      <c r="J35" s="1"/>
    </row>
    <row r="36" spans="1:11" ht="20.100000000000001" customHeight="1" thickBot="1" x14ac:dyDescent="0.25">
      <c r="A36" s="4" t="s">
        <v>28</v>
      </c>
      <c r="B36" s="4"/>
      <c r="C36" s="4"/>
      <c r="D36" s="4"/>
      <c r="E36" s="5" t="s">
        <v>0</v>
      </c>
      <c r="F36" s="4"/>
      <c r="G36" s="3"/>
      <c r="H36" s="14" t="str">
        <f>H3</f>
        <v>Exercice : 2022</v>
      </c>
      <c r="I36" s="3"/>
      <c r="J36" s="6"/>
    </row>
    <row r="37" spans="1:11" ht="24.95" customHeight="1" thickTop="1" thickBot="1" x14ac:dyDescent="0.25">
      <c r="A37" s="23" t="s">
        <v>23</v>
      </c>
      <c r="B37" s="19">
        <v>10000</v>
      </c>
      <c r="C37" s="19">
        <v>5000</v>
      </c>
      <c r="D37" s="19">
        <v>2000</v>
      </c>
      <c r="E37" s="19">
        <v>1000</v>
      </c>
      <c r="F37" s="20">
        <v>500</v>
      </c>
      <c r="G37" s="20" t="s">
        <v>2</v>
      </c>
      <c r="H37" s="21" t="s">
        <v>3</v>
      </c>
    </row>
    <row r="38" spans="1:11" ht="30" customHeight="1" x14ac:dyDescent="0.2">
      <c r="A38" s="24" t="s">
        <v>17</v>
      </c>
      <c r="B38" s="15">
        <f>Cameroun!B34</f>
        <v>-205119506</v>
      </c>
      <c r="C38" s="15">
        <f>Cameroun!C34</f>
        <v>-13145003</v>
      </c>
      <c r="D38" s="15">
        <f>Cameroun!D34</f>
        <v>-8436517</v>
      </c>
      <c r="E38" s="15">
        <f>Cameroun!E34</f>
        <v>-15010876</v>
      </c>
      <c r="F38" s="15">
        <f>Cameroun!F34</f>
        <v>-35122096</v>
      </c>
      <c r="G38" s="28">
        <f>SUM(B38:F38)</f>
        <v>-276833998</v>
      </c>
      <c r="H38" s="29">
        <f>+B38*10000+C38*5000+D38*2000+E38*1000+F38*500</f>
        <v>-2166365033000</v>
      </c>
    </row>
    <row r="39" spans="1:11" ht="30" customHeight="1" x14ac:dyDescent="0.2">
      <c r="A39" s="24" t="s">
        <v>29</v>
      </c>
      <c r="B39" s="15">
        <f>Centrafrique!B34</f>
        <v>-29495677</v>
      </c>
      <c r="C39" s="15">
        <f>Centrafrique!C34</f>
        <v>-5059885</v>
      </c>
      <c r="D39" s="15">
        <f>Centrafrique!D34</f>
        <v>-3121941</v>
      </c>
      <c r="E39" s="15">
        <f>Centrafrique!E34</f>
        <v>-6666775</v>
      </c>
      <c r="F39" s="15">
        <f>Centrafrique!F34</f>
        <v>-8577536</v>
      </c>
      <c r="G39" s="28">
        <f t="shared" ref="G39:G43" si="3">SUM(B39:F39)</f>
        <v>-52921814</v>
      </c>
      <c r="H39" s="29">
        <f t="shared" ref="H39:H43" si="4">+B39*10000+C39*5000+D39*2000+E39*1000+F39*500</f>
        <v>-337455620000</v>
      </c>
    </row>
    <row r="40" spans="1:11" ht="30" customHeight="1" x14ac:dyDescent="0.2">
      <c r="A40" s="24" t="s">
        <v>21</v>
      </c>
      <c r="B40" s="15">
        <f>Congo!B34</f>
        <v>-133060487</v>
      </c>
      <c r="C40" s="15">
        <f>Congo!C34</f>
        <v>-13391041</v>
      </c>
      <c r="D40" s="15">
        <f>Congo!D34</f>
        <v>-4431289</v>
      </c>
      <c r="E40" s="15">
        <f>Congo!E34</f>
        <v>-7278975</v>
      </c>
      <c r="F40" s="15">
        <f>Congo!F34</f>
        <v>-7819255</v>
      </c>
      <c r="G40" s="28">
        <f t="shared" si="3"/>
        <v>-165981047</v>
      </c>
      <c r="H40" s="29">
        <f t="shared" si="4"/>
        <v>-1417611255500</v>
      </c>
    </row>
    <row r="41" spans="1:11" ht="30" customHeight="1" x14ac:dyDescent="0.2">
      <c r="A41" s="24" t="s">
        <v>24</v>
      </c>
      <c r="B41" s="15">
        <f>Gabon!B34</f>
        <v>-87157493</v>
      </c>
      <c r="C41" s="15">
        <f>Gabon!C34</f>
        <v>-8485587</v>
      </c>
      <c r="D41" s="15">
        <f>Gabon!D34</f>
        <v>-8533932</v>
      </c>
      <c r="E41" s="15">
        <f>Gabon!E34</f>
        <v>-6193222</v>
      </c>
      <c r="F41" s="15">
        <f>Gabon!F34</f>
        <v>-7364346</v>
      </c>
      <c r="G41" s="28">
        <f t="shared" si="3"/>
        <v>-117734580</v>
      </c>
      <c r="H41" s="29">
        <f t="shared" si="4"/>
        <v>-940946124000</v>
      </c>
    </row>
    <row r="42" spans="1:11" ht="30" customHeight="1" x14ac:dyDescent="0.2">
      <c r="A42" s="24" t="s">
        <v>30</v>
      </c>
      <c r="B42" s="15">
        <f>'Guinée Equatoriale'!B34</f>
        <v>-32108675</v>
      </c>
      <c r="C42" s="15">
        <f>'Guinée Equatoriale'!C34</f>
        <v>-6537606</v>
      </c>
      <c r="D42" s="15">
        <f>'Guinée Equatoriale'!D34</f>
        <v>-5120437</v>
      </c>
      <c r="E42" s="15">
        <f>'Guinée Equatoriale'!E34</f>
        <v>-4275444</v>
      </c>
      <c r="F42" s="15">
        <f>'Guinée Equatoriale'!F34</f>
        <v>-5745106</v>
      </c>
      <c r="G42" s="28">
        <f t="shared" si="3"/>
        <v>-53787268</v>
      </c>
      <c r="H42" s="29">
        <f t="shared" si="4"/>
        <v>-371163651000</v>
      </c>
    </row>
    <row r="43" spans="1:11" ht="30" customHeight="1" thickBot="1" x14ac:dyDescent="0.25">
      <c r="A43" s="24" t="s">
        <v>26</v>
      </c>
      <c r="B43" s="15">
        <f>Tchad!B34</f>
        <v>-97530558</v>
      </c>
      <c r="C43" s="15">
        <f>Tchad!C34</f>
        <v>-6072380</v>
      </c>
      <c r="D43" s="15">
        <f>Tchad!D34</f>
        <v>-5497983</v>
      </c>
      <c r="E43" s="15">
        <f>Tchad!E34</f>
        <v>-9531346</v>
      </c>
      <c r="F43" s="15">
        <f>Tchad!F34</f>
        <v>-17746290</v>
      </c>
      <c r="G43" s="28">
        <f t="shared" si="3"/>
        <v>-136378557</v>
      </c>
      <c r="H43" s="29">
        <f t="shared" si="4"/>
        <v>-1035067937000</v>
      </c>
    </row>
    <row r="44" spans="1:11" ht="24.95" customHeight="1" thickBot="1" x14ac:dyDescent="0.25">
      <c r="A44" s="12" t="s">
        <v>16</v>
      </c>
      <c r="B44" s="22">
        <f t="shared" ref="B44:H44" si="5">SUM(B38:B43)</f>
        <v>-584472396</v>
      </c>
      <c r="C44" s="22">
        <f t="shared" si="5"/>
        <v>-52691502</v>
      </c>
      <c r="D44" s="22">
        <f t="shared" si="5"/>
        <v>-35142099</v>
      </c>
      <c r="E44" s="22">
        <f t="shared" si="5"/>
        <v>-48956638</v>
      </c>
      <c r="F44" s="22">
        <f t="shared" si="5"/>
        <v>-82374629</v>
      </c>
      <c r="G44" s="22">
        <f t="shared" si="5"/>
        <v>-803637264</v>
      </c>
      <c r="H44" s="22">
        <f t="shared" si="5"/>
        <v>-6268609620500</v>
      </c>
    </row>
    <row r="45" spans="1:11" ht="20.100000000000001" customHeight="1" thickTop="1" x14ac:dyDescent="0.2">
      <c r="A45" s="1"/>
      <c r="B45" s="1"/>
      <c r="C45" s="1"/>
      <c r="D45" s="4"/>
      <c r="E45" s="4"/>
      <c r="F45" s="4"/>
      <c r="G45" s="1"/>
      <c r="H45" s="1"/>
      <c r="I45" s="1"/>
      <c r="J45" s="1"/>
      <c r="K45" s="1"/>
    </row>
    <row r="46" spans="1:11" ht="20.100000000000001" customHeight="1" x14ac:dyDescent="0.2">
      <c r="A46" s="1"/>
      <c r="B46" s="1"/>
      <c r="C46" s="1"/>
      <c r="D46" s="4"/>
      <c r="E46" s="4"/>
      <c r="F46" s="4"/>
      <c r="G46" s="1"/>
      <c r="H46" s="1"/>
      <c r="I46" s="1"/>
      <c r="J46" s="1"/>
      <c r="K46" s="1"/>
    </row>
    <row r="47" spans="1:11" ht="20.100000000000001" customHeight="1" x14ac:dyDescent="0.2">
      <c r="A47" s="1"/>
      <c r="B47" s="1"/>
      <c r="C47" s="1"/>
      <c r="D47" s="4"/>
      <c r="E47" s="4"/>
      <c r="F47" s="4"/>
      <c r="G47" s="1"/>
      <c r="H47" s="1"/>
      <c r="I47" s="1"/>
      <c r="J47" s="1"/>
      <c r="K47" s="1"/>
    </row>
    <row r="48" spans="1:11" ht="20.100000000000001" customHeight="1" x14ac:dyDescent="0.2">
      <c r="A48" s="1"/>
      <c r="B48" s="1"/>
      <c r="C48" s="1"/>
      <c r="D48" s="4"/>
      <c r="E48" s="4"/>
      <c r="F48" s="4"/>
      <c r="G48" s="1"/>
      <c r="H48" s="1"/>
      <c r="I48" s="1"/>
      <c r="J48" s="1"/>
      <c r="K48" s="1"/>
    </row>
    <row r="49" spans="1:11" ht="20.100000000000001" customHeight="1" x14ac:dyDescent="0.2">
      <c r="A49" s="1"/>
      <c r="B49" s="1"/>
      <c r="C49" s="1"/>
      <c r="D49" s="4"/>
      <c r="E49" s="4"/>
      <c r="F49" s="4"/>
      <c r="G49" s="1"/>
      <c r="H49" s="1"/>
      <c r="I49" s="1"/>
      <c r="J49" s="1"/>
      <c r="K49" s="1"/>
    </row>
    <row r="50" spans="1:11" ht="20.100000000000001" customHeight="1" x14ac:dyDescent="0.2">
      <c r="A50" s="1"/>
      <c r="B50" s="1"/>
      <c r="C50" s="1"/>
      <c r="D50" s="4"/>
      <c r="E50" s="4"/>
      <c r="F50" s="4"/>
      <c r="G50" s="1"/>
      <c r="H50" s="1"/>
      <c r="I50" s="1"/>
      <c r="J50" s="1"/>
      <c r="K50" s="1"/>
    </row>
    <row r="51" spans="1:11" ht="20.100000000000001" customHeight="1" x14ac:dyDescent="0.2">
      <c r="A51" s="1"/>
      <c r="B51" s="1"/>
      <c r="C51" s="1"/>
      <c r="D51" s="4"/>
      <c r="E51" s="4"/>
      <c r="F51" s="4"/>
      <c r="G51" s="1"/>
      <c r="H51" s="1"/>
      <c r="I51" s="1"/>
      <c r="J51" s="1"/>
      <c r="K51" s="1"/>
    </row>
    <row r="52" spans="1:11" ht="20.100000000000001" customHeight="1" x14ac:dyDescent="0.2">
      <c r="A52" s="1"/>
      <c r="B52" s="1"/>
      <c r="C52" s="1"/>
      <c r="D52" s="4"/>
      <c r="E52" s="4"/>
      <c r="F52" s="4"/>
      <c r="G52" s="1"/>
      <c r="H52" s="1"/>
      <c r="I52" s="1"/>
      <c r="J52" s="1"/>
      <c r="K52" s="1"/>
    </row>
    <row r="53" spans="1:11" ht="20.100000000000001" customHeight="1" x14ac:dyDescent="0.2">
      <c r="A53" s="1"/>
      <c r="B53" s="1"/>
      <c r="C53" s="1"/>
      <c r="D53" s="4"/>
      <c r="E53" s="4"/>
      <c r="F53" s="4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4"/>
      <c r="E54" s="4"/>
      <c r="F54" s="4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4"/>
      <c r="E55" s="4"/>
      <c r="F55" s="4"/>
      <c r="G55" s="1"/>
      <c r="H55" s="1"/>
      <c r="I55" s="1"/>
      <c r="J55" s="1"/>
      <c r="K55" s="1"/>
    </row>
    <row r="56" spans="1:11" ht="20.100000000000001" customHeight="1" x14ac:dyDescent="0.2">
      <c r="A56" s="1"/>
      <c r="B56" s="1"/>
      <c r="C56" s="1"/>
      <c r="D56" s="4"/>
      <c r="E56" s="4"/>
      <c r="F56" s="4"/>
      <c r="G56" s="1"/>
      <c r="H56" s="1"/>
      <c r="I56" s="1"/>
      <c r="J56" s="1"/>
      <c r="K56" s="1"/>
    </row>
    <row r="57" spans="1:11" ht="20.100000000000001" customHeight="1" x14ac:dyDescent="0.2">
      <c r="A57" s="1"/>
      <c r="B57" s="1"/>
      <c r="C57" s="1"/>
      <c r="D57" s="4"/>
      <c r="E57" s="4"/>
      <c r="F57" s="4"/>
      <c r="G57" s="1"/>
      <c r="H57" s="1"/>
      <c r="I57" s="1"/>
      <c r="J57" s="1"/>
      <c r="K57" s="1"/>
    </row>
    <row r="58" spans="1:11" ht="20.100000000000001" customHeight="1" x14ac:dyDescent="0.2">
      <c r="A58" s="1"/>
      <c r="B58" s="1"/>
      <c r="C58" s="1"/>
      <c r="D58" s="4"/>
      <c r="E58" s="4"/>
      <c r="F58" s="4"/>
      <c r="G58" s="1"/>
      <c r="H58" s="1"/>
      <c r="I58" s="1"/>
      <c r="J58" s="1"/>
      <c r="K58" s="1"/>
    </row>
    <row r="59" spans="1:11" ht="20.100000000000001" customHeight="1" x14ac:dyDescent="0.2">
      <c r="A59" s="1"/>
      <c r="B59" s="1"/>
      <c r="C59" s="1"/>
      <c r="D59" s="4"/>
      <c r="E59" s="4"/>
      <c r="F59" s="4"/>
      <c r="G59" s="1"/>
      <c r="H59" s="1"/>
      <c r="I59" s="1"/>
      <c r="J59" s="1"/>
      <c r="K59" s="1"/>
    </row>
    <row r="60" spans="1:11" ht="20.100000000000001" customHeight="1" x14ac:dyDescent="0.2">
      <c r="A60" s="1"/>
      <c r="B60" s="1"/>
      <c r="C60" s="1"/>
      <c r="D60" s="4"/>
      <c r="E60" s="4"/>
      <c r="F60" s="4"/>
      <c r="G60" s="1"/>
      <c r="H60" s="1"/>
      <c r="I60" s="1"/>
      <c r="J60" s="1"/>
      <c r="K60" s="1"/>
    </row>
    <row r="61" spans="1:11" ht="20.100000000000001" customHeight="1" x14ac:dyDescent="0.2">
      <c r="A61" s="1"/>
      <c r="B61" s="1"/>
      <c r="C61" s="1"/>
      <c r="D61" s="4"/>
      <c r="E61" s="4"/>
      <c r="F61" s="4"/>
      <c r="G61" s="1"/>
      <c r="H61" s="1"/>
      <c r="I61" s="1"/>
      <c r="J61" s="1"/>
      <c r="K61" s="1"/>
    </row>
    <row r="62" spans="1:11" ht="20.100000000000001" customHeight="1" x14ac:dyDescent="0.2">
      <c r="A62" s="1"/>
      <c r="B62" s="1"/>
      <c r="C62" s="1"/>
      <c r="D62" s="4"/>
      <c r="E62" s="4"/>
      <c r="F62" s="4"/>
      <c r="G62" s="1"/>
      <c r="H62" s="1"/>
      <c r="I62" s="1"/>
      <c r="J62" s="1"/>
      <c r="K62" s="1"/>
    </row>
    <row r="63" spans="1:11" ht="20.100000000000001" customHeight="1" x14ac:dyDescent="0.2">
      <c r="A63" s="1"/>
      <c r="B63" s="1"/>
      <c r="C63" s="1"/>
      <c r="D63" s="4"/>
      <c r="E63" s="4"/>
      <c r="F63" s="4"/>
      <c r="G63" s="1"/>
      <c r="H63" s="1"/>
      <c r="I63" s="1"/>
      <c r="J63" s="1"/>
      <c r="K63" s="1"/>
    </row>
    <row r="64" spans="1:11" ht="20.100000000000001" customHeight="1" x14ac:dyDescent="0.2">
      <c r="A64" s="1"/>
      <c r="B64" s="1"/>
      <c r="C64" s="1"/>
      <c r="D64" s="4"/>
      <c r="E64" s="4"/>
      <c r="F64" s="4"/>
      <c r="G64" s="1"/>
      <c r="H64" s="1"/>
      <c r="I64" s="1"/>
      <c r="J64" s="1"/>
      <c r="K64" s="1"/>
    </row>
    <row r="65" spans="1:11" ht="20.100000000000001" customHeight="1" x14ac:dyDescent="0.2">
      <c r="A65" s="1"/>
      <c r="B65" s="1"/>
      <c r="C65" s="1"/>
      <c r="D65" s="4"/>
      <c r="E65" s="4"/>
      <c r="F65" s="4"/>
      <c r="G65" s="1"/>
      <c r="H65" s="1"/>
      <c r="I65" s="1"/>
      <c r="J65" s="1"/>
      <c r="K65" s="1"/>
    </row>
    <row r="66" spans="1:11" ht="20.100000000000001" customHeight="1" x14ac:dyDescent="0.2">
      <c r="A66" s="1"/>
      <c r="B66" s="1"/>
      <c r="C66" s="1"/>
      <c r="D66" s="4"/>
      <c r="E66" s="4"/>
      <c r="F66" s="4"/>
      <c r="G66" s="1"/>
      <c r="H66" s="1"/>
      <c r="I66" s="1"/>
      <c r="J66" s="1"/>
      <c r="K66" s="1"/>
    </row>
    <row r="67" spans="1:11" ht="20.100000000000001" customHeight="1" x14ac:dyDescent="0.2">
      <c r="A67" s="41" t="s">
        <v>31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</row>
    <row r="68" spans="1:11" ht="20.100000000000001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20.100000000000001" customHeight="1" thickBot="1" x14ac:dyDescent="0.25">
      <c r="A69" s="4" t="s">
        <v>28</v>
      </c>
      <c r="B69" s="4"/>
      <c r="C69" s="4"/>
      <c r="D69" s="4"/>
      <c r="E69" s="5" t="s">
        <v>27</v>
      </c>
      <c r="F69" s="4"/>
      <c r="G69" s="4"/>
      <c r="H69" s="4"/>
      <c r="I69" s="4"/>
      <c r="J69" s="3"/>
      <c r="K69" s="14" t="str">
        <f>H36</f>
        <v>Exercice : 2022</v>
      </c>
    </row>
    <row r="70" spans="1:11" ht="20.100000000000001" customHeight="1" thickTop="1" thickBot="1" x14ac:dyDescent="0.25">
      <c r="A70" s="23" t="s">
        <v>23</v>
      </c>
      <c r="B70" s="8">
        <v>500</v>
      </c>
      <c r="C70" s="8">
        <v>100</v>
      </c>
      <c r="D70" s="8">
        <v>50</v>
      </c>
      <c r="E70" s="8">
        <v>25</v>
      </c>
      <c r="F70" s="9">
        <v>10</v>
      </c>
      <c r="G70" s="9">
        <v>5</v>
      </c>
      <c r="H70" s="9">
        <v>2</v>
      </c>
      <c r="I70" s="9">
        <v>1</v>
      </c>
      <c r="J70" s="9" t="s">
        <v>2</v>
      </c>
      <c r="K70" s="10" t="s">
        <v>3</v>
      </c>
    </row>
    <row r="71" spans="1:11" ht="30" customHeight="1" x14ac:dyDescent="0.2">
      <c r="A71" s="24" t="s">
        <v>17</v>
      </c>
      <c r="B71" s="15">
        <f>Cameroun!B52</f>
        <v>0</v>
      </c>
      <c r="C71" s="15">
        <f>Cameroun!C52</f>
        <v>12</v>
      </c>
      <c r="D71" s="15">
        <f>Cameroun!D52</f>
        <v>10</v>
      </c>
      <c r="E71" s="15">
        <f>Cameroun!E52</f>
        <v>1</v>
      </c>
      <c r="F71" s="15">
        <f>Cameroun!F52</f>
        <v>14</v>
      </c>
      <c r="G71" s="15">
        <f>Cameroun!G52</f>
        <v>16</v>
      </c>
      <c r="H71" s="15">
        <f>Cameroun!H52</f>
        <v>1</v>
      </c>
      <c r="I71" s="15">
        <f>Cameroun!I52</f>
        <v>13</v>
      </c>
      <c r="J71" s="16">
        <f>SUM(B71:I71)</f>
        <v>67</v>
      </c>
      <c r="K71" s="17">
        <f>B71*500+C71*100+D71*50+E71*25+F71*10+G71*5+H71*2+I71*1</f>
        <v>1960</v>
      </c>
    </row>
    <row r="72" spans="1:11" ht="30" customHeight="1" x14ac:dyDescent="0.2">
      <c r="A72" s="24" t="s">
        <v>29</v>
      </c>
      <c r="B72" s="15">
        <f>Centrafrique!B52</f>
        <v>2162</v>
      </c>
      <c r="C72" s="15">
        <f>Centrafrique!C52</f>
        <v>10</v>
      </c>
      <c r="D72" s="15">
        <f>Centrafrique!D52</f>
        <v>3</v>
      </c>
      <c r="E72" s="15">
        <f>Centrafrique!E52</f>
        <v>0</v>
      </c>
      <c r="F72" s="15">
        <f>Centrafrique!F52</f>
        <v>15</v>
      </c>
      <c r="G72" s="15">
        <f>Centrafrique!G52</f>
        <v>0</v>
      </c>
      <c r="H72" s="15">
        <f>Centrafrique!H52</f>
        <v>0</v>
      </c>
      <c r="I72" s="15">
        <f>Centrafrique!I52</f>
        <v>25</v>
      </c>
      <c r="J72" s="16">
        <f t="shared" ref="J72:J76" si="6">SUM(B72:I72)</f>
        <v>2215</v>
      </c>
      <c r="K72" s="17">
        <f t="shared" ref="K72:K76" si="7">B72*500+C72*100+D72*50+E72*25+F72*10+G72*5+H72*2+I72*1</f>
        <v>1082325</v>
      </c>
    </row>
    <row r="73" spans="1:11" ht="30" customHeight="1" x14ac:dyDescent="0.2">
      <c r="A73" s="24" t="s">
        <v>21</v>
      </c>
      <c r="B73" s="15">
        <f>Congo!B52</f>
        <v>0</v>
      </c>
      <c r="C73" s="15">
        <f>Congo!C52</f>
        <v>5</v>
      </c>
      <c r="D73" s="15">
        <f>Congo!D52</f>
        <v>14</v>
      </c>
      <c r="E73" s="15">
        <f>Congo!E52</f>
        <v>47</v>
      </c>
      <c r="F73" s="15">
        <f>Congo!F52</f>
        <v>63</v>
      </c>
      <c r="G73" s="15">
        <f>Congo!G52</f>
        <v>10</v>
      </c>
      <c r="H73" s="15">
        <f>Congo!H52</f>
        <v>11</v>
      </c>
      <c r="I73" s="15">
        <f>Congo!I52</f>
        <v>8</v>
      </c>
      <c r="J73" s="16">
        <f t="shared" si="6"/>
        <v>158</v>
      </c>
      <c r="K73" s="17">
        <f t="shared" si="7"/>
        <v>3085</v>
      </c>
    </row>
    <row r="74" spans="1:11" ht="30" customHeight="1" x14ac:dyDescent="0.2">
      <c r="A74" s="24" t="s">
        <v>24</v>
      </c>
      <c r="B74" s="15">
        <f>Gabon!B52</f>
        <v>0</v>
      </c>
      <c r="C74" s="15">
        <f>Gabon!C52</f>
        <v>34</v>
      </c>
      <c r="D74" s="15">
        <f>Gabon!D52</f>
        <v>16</v>
      </c>
      <c r="E74" s="15">
        <f>Gabon!E52</f>
        <v>3</v>
      </c>
      <c r="F74" s="15">
        <f>Gabon!F52</f>
        <v>32</v>
      </c>
      <c r="G74" s="15">
        <f>Gabon!G52</f>
        <v>12</v>
      </c>
      <c r="H74" s="15">
        <f>Gabon!H52</f>
        <v>3</v>
      </c>
      <c r="I74" s="15">
        <f>Gabon!I52</f>
        <v>22</v>
      </c>
      <c r="J74" s="16">
        <f t="shared" si="6"/>
        <v>122</v>
      </c>
      <c r="K74" s="17">
        <f t="shared" si="7"/>
        <v>4683</v>
      </c>
    </row>
    <row r="75" spans="1:11" ht="30" customHeight="1" x14ac:dyDescent="0.2">
      <c r="A75" s="24" t="s">
        <v>30</v>
      </c>
      <c r="B75" s="15">
        <f>'Guinée Equatoriale'!B52</f>
        <v>0</v>
      </c>
      <c r="C75" s="15">
        <f>'Guinée Equatoriale'!C52</f>
        <v>30</v>
      </c>
      <c r="D75" s="15">
        <f>'Guinée Equatoriale'!D52</f>
        <v>42</v>
      </c>
      <c r="E75" s="15">
        <f>'Guinée Equatoriale'!E52</f>
        <v>7</v>
      </c>
      <c r="F75" s="15">
        <f>'Guinée Equatoriale'!F52</f>
        <v>38</v>
      </c>
      <c r="G75" s="15">
        <f>'Guinée Equatoriale'!G52</f>
        <v>13</v>
      </c>
      <c r="H75" s="15">
        <f>'Guinée Equatoriale'!H52</f>
        <v>5</v>
      </c>
      <c r="I75" s="15">
        <f>'Guinée Equatoriale'!I52</f>
        <v>34</v>
      </c>
      <c r="J75" s="16">
        <f t="shared" si="6"/>
        <v>169</v>
      </c>
      <c r="K75" s="17">
        <f t="shared" si="7"/>
        <v>5764</v>
      </c>
    </row>
    <row r="76" spans="1:11" ht="30" customHeight="1" thickBot="1" x14ac:dyDescent="0.25">
      <c r="A76" s="24" t="s">
        <v>26</v>
      </c>
      <c r="B76" s="15">
        <f>Tchad!B52</f>
        <v>0</v>
      </c>
      <c r="C76" s="15">
        <f>Tchad!C52</f>
        <v>6</v>
      </c>
      <c r="D76" s="15">
        <f>Tchad!D52</f>
        <v>22</v>
      </c>
      <c r="E76" s="15">
        <f>Tchad!E52</f>
        <v>0</v>
      </c>
      <c r="F76" s="15">
        <f>Tchad!F52</f>
        <v>11</v>
      </c>
      <c r="G76" s="15">
        <f>Tchad!G52</f>
        <v>5</v>
      </c>
      <c r="H76" s="15">
        <f>Tchad!H52</f>
        <v>3</v>
      </c>
      <c r="I76" s="15">
        <f>Tchad!I52</f>
        <v>8</v>
      </c>
      <c r="J76" s="16">
        <f t="shared" si="6"/>
        <v>55</v>
      </c>
      <c r="K76" s="17">
        <f t="shared" si="7"/>
        <v>1849</v>
      </c>
    </row>
    <row r="77" spans="1:11" ht="20.100000000000001" customHeight="1" thickBot="1" x14ac:dyDescent="0.25">
      <c r="A77" s="12" t="s">
        <v>16</v>
      </c>
      <c r="B77" s="22">
        <f t="shared" ref="B77:K77" si="8">SUM(B71:B76)</f>
        <v>2162</v>
      </c>
      <c r="C77" s="22">
        <f t="shared" si="8"/>
        <v>97</v>
      </c>
      <c r="D77" s="22">
        <f t="shared" si="8"/>
        <v>107</v>
      </c>
      <c r="E77" s="22">
        <f t="shared" si="8"/>
        <v>58</v>
      </c>
      <c r="F77" s="22">
        <f t="shared" si="8"/>
        <v>173</v>
      </c>
      <c r="G77" s="22">
        <f t="shared" si="8"/>
        <v>56</v>
      </c>
      <c r="H77" s="22">
        <f t="shared" si="8"/>
        <v>23</v>
      </c>
      <c r="I77" s="22">
        <f t="shared" si="8"/>
        <v>110</v>
      </c>
      <c r="J77" s="22">
        <f t="shared" si="8"/>
        <v>2786</v>
      </c>
      <c r="K77" s="25">
        <f t="shared" si="8"/>
        <v>1099666</v>
      </c>
    </row>
    <row r="78" spans="1:11" ht="20.100000000000001" customHeight="1" thickTop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20.10000000000000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20.10000000000000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20.10000000000000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20.10000000000000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20.10000000000000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20.10000000000000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20.10000000000000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20.10000000000000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20.10000000000000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20.10000000000000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20.10000000000000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21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21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21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21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21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21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21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21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21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20.100000000000001" customHeight="1" x14ac:dyDescent="0.2">
      <c r="A99" s="42" t="s">
        <v>32</v>
      </c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20.100000000000001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20.100000000000001" customHeight="1" thickBot="1" x14ac:dyDescent="0.25">
      <c r="A101" s="4" t="s">
        <v>28</v>
      </c>
      <c r="B101" s="4"/>
      <c r="C101" s="4"/>
      <c r="D101" s="4"/>
      <c r="E101" s="5" t="s">
        <v>27</v>
      </c>
      <c r="F101" s="4"/>
      <c r="G101" s="4"/>
      <c r="H101" s="4"/>
      <c r="I101" s="4"/>
      <c r="J101" s="3"/>
      <c r="K101" s="6" t="str">
        <f>K69</f>
        <v>Exercice : 2022</v>
      </c>
    </row>
    <row r="102" spans="1:11" ht="20.100000000000001" customHeight="1" thickTop="1" thickBot="1" x14ac:dyDescent="0.25">
      <c r="A102" s="23"/>
      <c r="B102" s="8">
        <v>500</v>
      </c>
      <c r="C102" s="8">
        <v>100</v>
      </c>
      <c r="D102" s="8">
        <v>50</v>
      </c>
      <c r="E102" s="8">
        <v>25</v>
      </c>
      <c r="F102" s="9">
        <v>10</v>
      </c>
      <c r="G102" s="9">
        <v>5</v>
      </c>
      <c r="H102" s="9">
        <v>2</v>
      </c>
      <c r="I102" s="9">
        <v>1</v>
      </c>
      <c r="J102" s="9" t="s">
        <v>2</v>
      </c>
      <c r="K102" s="10" t="s">
        <v>3</v>
      </c>
    </row>
    <row r="103" spans="1:11" ht="30" customHeight="1" x14ac:dyDescent="0.2">
      <c r="A103" s="24" t="s">
        <v>17</v>
      </c>
      <c r="B103" s="15">
        <f>Cameroun!B70</f>
        <v>100</v>
      </c>
      <c r="C103" s="15">
        <f>Cameroun!C70</f>
        <v>54484</v>
      </c>
      <c r="D103" s="15">
        <f>Cameroun!D70</f>
        <v>62563</v>
      </c>
      <c r="E103" s="15">
        <f>Cameroun!E70</f>
        <v>24603</v>
      </c>
      <c r="F103" s="15">
        <f>Cameroun!F70</f>
        <v>1664</v>
      </c>
      <c r="G103" s="15">
        <f>Cameroun!G70</f>
        <v>658</v>
      </c>
      <c r="H103" s="15">
        <f>Cameroun!H70</f>
        <v>20</v>
      </c>
      <c r="I103" s="15">
        <f>Cameroun!I70</f>
        <v>1686</v>
      </c>
      <c r="J103" s="16">
        <f>SUM(B103:I103)</f>
        <v>145778</v>
      </c>
      <c r="K103" s="17">
        <f>B103*500+C103*100+D103*50+E103*25+F103*10+G103*5+H103*2+I103*1</f>
        <v>9263281</v>
      </c>
    </row>
    <row r="104" spans="1:11" ht="30" customHeight="1" x14ac:dyDescent="0.2">
      <c r="A104" s="24" t="s">
        <v>29</v>
      </c>
      <c r="B104" s="15">
        <f>Centrafrique!B70</f>
        <v>0</v>
      </c>
      <c r="C104" s="15">
        <f>Centrafrique!C70</f>
        <v>17817</v>
      </c>
      <c r="D104" s="15">
        <f>Centrafrique!D70</f>
        <v>72967</v>
      </c>
      <c r="E104" s="15">
        <f>Centrafrique!E70</f>
        <v>3390</v>
      </c>
      <c r="F104" s="15">
        <f>Centrafrique!F70</f>
        <v>77430</v>
      </c>
      <c r="G104" s="15">
        <f>Centrafrique!G70</f>
        <v>40126</v>
      </c>
      <c r="H104" s="15">
        <f>Centrafrique!H70</f>
        <v>33</v>
      </c>
      <c r="I104" s="15">
        <f>Centrafrique!I70</f>
        <v>446</v>
      </c>
      <c r="J104" s="16">
        <f t="shared" ref="J104:J108" si="9">SUM(B104:I104)</f>
        <v>212209</v>
      </c>
      <c r="K104" s="17">
        <f t="shared" ref="K104:K108" si="10">B104*500+C104*100+D104*50+E104*25+F104*10+G104*5+H104*2+I104*1</f>
        <v>6490242</v>
      </c>
    </row>
    <row r="105" spans="1:11" ht="30" customHeight="1" x14ac:dyDescent="0.2">
      <c r="A105" s="24" t="s">
        <v>21</v>
      </c>
      <c r="B105" s="15">
        <f>Congo!B70</f>
        <v>125</v>
      </c>
      <c r="C105" s="15">
        <f>Congo!C70</f>
        <v>26371</v>
      </c>
      <c r="D105" s="15">
        <f>Congo!D70</f>
        <v>73469</v>
      </c>
      <c r="E105" s="15">
        <f>Congo!E70</f>
        <v>21225</v>
      </c>
      <c r="F105" s="15">
        <f>Congo!F70</f>
        <v>165751</v>
      </c>
      <c r="G105" s="15">
        <f>Congo!G70</f>
        <v>12202</v>
      </c>
      <c r="H105" s="15">
        <f>Congo!H70</f>
        <v>2049</v>
      </c>
      <c r="I105" s="15">
        <f>Congo!I70</f>
        <v>3346</v>
      </c>
      <c r="J105" s="16">
        <f t="shared" si="9"/>
        <v>304538</v>
      </c>
      <c r="K105" s="17">
        <f t="shared" si="10"/>
        <v>8629639</v>
      </c>
    </row>
    <row r="106" spans="1:11" ht="30" customHeight="1" x14ac:dyDescent="0.2">
      <c r="A106" s="24" t="s">
        <v>24</v>
      </c>
      <c r="B106" s="15">
        <f>Gabon!B70</f>
        <v>500</v>
      </c>
      <c r="C106" s="15">
        <f>Gabon!C70</f>
        <v>23242</v>
      </c>
      <c r="D106" s="15">
        <f>Gabon!D70</f>
        <v>40410</v>
      </c>
      <c r="E106" s="15">
        <f>Gabon!E70</f>
        <v>7159</v>
      </c>
      <c r="F106" s="15">
        <f>Gabon!F70</f>
        <v>9711</v>
      </c>
      <c r="G106" s="15">
        <f>Gabon!G70</f>
        <v>7192</v>
      </c>
      <c r="H106" s="15">
        <f>Gabon!H70</f>
        <v>39</v>
      </c>
      <c r="I106" s="15">
        <f>Gabon!I70</f>
        <v>385</v>
      </c>
      <c r="J106" s="16">
        <f t="shared" si="9"/>
        <v>88638</v>
      </c>
      <c r="K106" s="17">
        <f t="shared" si="10"/>
        <v>4907208</v>
      </c>
    </row>
    <row r="107" spans="1:11" ht="30" customHeight="1" x14ac:dyDescent="0.2">
      <c r="A107" s="24" t="s">
        <v>30</v>
      </c>
      <c r="B107" s="15">
        <f>'Guinée Equatoriale'!B70</f>
        <v>10</v>
      </c>
      <c r="C107" s="15">
        <f>'Guinée Equatoriale'!C70</f>
        <v>24012</v>
      </c>
      <c r="D107" s="15">
        <f>'Guinée Equatoriale'!D70</f>
        <v>313235</v>
      </c>
      <c r="E107" s="15">
        <f>'Guinée Equatoriale'!E70</f>
        <v>100147</v>
      </c>
      <c r="F107" s="15">
        <f>'Guinée Equatoriale'!F70</f>
        <v>244</v>
      </c>
      <c r="G107" s="15">
        <f>'Guinée Equatoriale'!G70</f>
        <v>214</v>
      </c>
      <c r="H107" s="15">
        <f>'Guinée Equatoriale'!H70</f>
        <v>203</v>
      </c>
      <c r="I107" s="15">
        <f>'Guinée Equatoriale'!I70</f>
        <v>246</v>
      </c>
      <c r="J107" s="16">
        <f t="shared" si="9"/>
        <v>438311</v>
      </c>
      <c r="K107" s="17">
        <f t="shared" si="10"/>
        <v>20575787</v>
      </c>
    </row>
    <row r="108" spans="1:11" ht="30" customHeight="1" thickBot="1" x14ac:dyDescent="0.25">
      <c r="A108" s="24" t="s">
        <v>26</v>
      </c>
      <c r="B108" s="15">
        <f>Tchad!B70</f>
        <v>0</v>
      </c>
      <c r="C108" s="15">
        <f>Tchad!C70</f>
        <v>108370</v>
      </c>
      <c r="D108" s="15">
        <f>Tchad!D70</f>
        <v>130013</v>
      </c>
      <c r="E108" s="15">
        <f>Tchad!E70</f>
        <v>17422</v>
      </c>
      <c r="F108" s="15">
        <f>Tchad!F70</f>
        <v>326</v>
      </c>
      <c r="G108" s="15">
        <f>Tchad!G70</f>
        <v>102</v>
      </c>
      <c r="H108" s="15">
        <f>Tchad!H70</f>
        <v>160</v>
      </c>
      <c r="I108" s="15">
        <f>Tchad!I70</f>
        <v>114</v>
      </c>
      <c r="J108" s="16">
        <f t="shared" si="9"/>
        <v>256507</v>
      </c>
      <c r="K108" s="17">
        <f t="shared" si="10"/>
        <v>17777404</v>
      </c>
    </row>
    <row r="109" spans="1:11" ht="20.100000000000001" customHeight="1" thickBot="1" x14ac:dyDescent="0.25">
      <c r="A109" s="12" t="s">
        <v>16</v>
      </c>
      <c r="B109" s="22">
        <f t="shared" ref="B109:K109" si="11">SUM(B103:B108)</f>
        <v>735</v>
      </c>
      <c r="C109" s="22">
        <f t="shared" si="11"/>
        <v>254296</v>
      </c>
      <c r="D109" s="22">
        <f t="shared" si="11"/>
        <v>692657</v>
      </c>
      <c r="E109" s="22">
        <f t="shared" si="11"/>
        <v>173946</v>
      </c>
      <c r="F109" s="22">
        <f t="shared" si="11"/>
        <v>255126</v>
      </c>
      <c r="G109" s="22">
        <f t="shared" si="11"/>
        <v>60494</v>
      </c>
      <c r="H109" s="22">
        <f t="shared" si="11"/>
        <v>2504</v>
      </c>
      <c r="I109" s="22">
        <f t="shared" si="11"/>
        <v>6223</v>
      </c>
      <c r="J109" s="22">
        <f t="shared" si="11"/>
        <v>1445981</v>
      </c>
      <c r="K109" s="25">
        <f t="shared" si="11"/>
        <v>67643561</v>
      </c>
    </row>
    <row r="110" spans="1:11" ht="20.100000000000001" customHeight="1" thickTop="1" x14ac:dyDescent="0.2"/>
  </sheetData>
  <sheetProtection selectLockedCells="1" selectUnlockedCells="1"/>
  <mergeCells count="4">
    <mergeCell ref="A1:H1"/>
    <mergeCell ref="A34:H34"/>
    <mergeCell ref="A67:K67"/>
    <mergeCell ref="A99:K99"/>
  </mergeCells>
  <printOptions horizontalCentered="1"/>
  <pageMargins left="0" right="0" top="0" bottom="0" header="0.51181102362204722" footer="0.51181102362204722"/>
  <pageSetup paperSize="9" scale="57" orientation="landscape" r:id="rId1"/>
  <headerFooter alignWithMargins="0"/>
  <rowBreaks count="3" manualBreakCount="3">
    <brk id="32" max="16383" man="1"/>
    <brk id="65" max="16383" man="1"/>
    <brk id="9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Cameroun</vt:lpstr>
      <vt:lpstr>Centrafrique</vt:lpstr>
      <vt:lpstr>Congo</vt:lpstr>
      <vt:lpstr>Gabon</vt:lpstr>
      <vt:lpstr>Guinée Equatoriale</vt:lpstr>
      <vt:lpstr>Tchad</vt:lpstr>
      <vt:lpstr>Zone CEMAC</vt:lpstr>
      <vt:lpstr>Zone CEMAC PAR ETAT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ATANGANA</dc:creator>
  <cp:lastModifiedBy>Marie Ange Kaddy AKAGA</cp:lastModifiedBy>
  <cp:lastPrinted>2017-02-03T12:36:54Z</cp:lastPrinted>
  <dcterms:created xsi:type="dcterms:W3CDTF">2010-12-07T10:00:07Z</dcterms:created>
  <dcterms:modified xsi:type="dcterms:W3CDTF">2025-07-01T07:55:51Z</dcterms:modified>
</cp:coreProperties>
</file>