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UNGNE\Desktop\BDP\2025\03_MISSION_NDJAMENA\Comité_Tchad_2023\"/>
    </mc:Choice>
  </mc:AlternateContent>
  <bookViews>
    <workbookView xWindow="-105" yWindow="-105" windowWidth="23250" windowHeight="12450" tabRatio="399" firstSheet="2" activeTab="3"/>
  </bookViews>
  <sheets>
    <sheet name="ANALTYQUEBDP+" sheetId="14" state="hidden" r:id="rId1"/>
    <sheet name="TYPEBDP6+" sheetId="35" state="hidden" r:id="rId2"/>
    <sheet name="ANALYTIQUE" sheetId="37" r:id="rId3"/>
    <sheet name="TYPE " sheetId="39" r:id="rId4"/>
    <sheet name="NEW_MODEL_1" sheetId="34" state="hidden" r:id="rId5"/>
    <sheet name="NEW_MODEL_2" sheetId="36" state="hidden" r:id="rId6"/>
  </sheets>
  <externalReferences>
    <externalReference r:id="rId7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4">#REF!</definedName>
    <definedName name="_______________________________________________________________________________com2000" localSheetId="3">#REF!</definedName>
    <definedName name="_______________________________________________________________________________com2000">#REF!</definedName>
    <definedName name="_______________________________________________________________________________gen2" localSheetId="4">#REF!</definedName>
    <definedName name="_______________________________________________________________________________gen2" localSheetId="3">#REF!</definedName>
    <definedName name="_______________________________________________________________________________gen2">#REF!</definedName>
    <definedName name="_____________________________________________________________________________com2000" localSheetId="4">#REF!</definedName>
    <definedName name="_____________________________________________________________________________com2000" localSheetId="3">#REF!</definedName>
    <definedName name="_____________________________________________________________________________com2000">#REF!</definedName>
    <definedName name="_____________________________________________________________________________EXR1" localSheetId="4">#REF!</definedName>
    <definedName name="_____________________________________________________________________________EXR1" localSheetId="3">#REF!</definedName>
    <definedName name="_____________________________________________________________________________EXR1">#REF!</definedName>
    <definedName name="_____________________________________________________________________________EXR2" localSheetId="4">#REF!</definedName>
    <definedName name="_____________________________________________________________________________EXR2" localSheetId="3">#REF!</definedName>
    <definedName name="_____________________________________________________________________________EXR2">#REF!</definedName>
    <definedName name="_____________________________________________________________________________EXR3" localSheetId="4">#REF!</definedName>
    <definedName name="_____________________________________________________________________________EXR3" localSheetId="3">#REF!</definedName>
    <definedName name="_____________________________________________________________________________EXR3">#REF!</definedName>
    <definedName name="_____________________________________________________________________________gen2" localSheetId="4">#REF!</definedName>
    <definedName name="_____________________________________________________________________________gen2" localSheetId="3">#REF!</definedName>
    <definedName name="_____________________________________________________________________________gen2">#REF!</definedName>
    <definedName name="_____________________________________________________________________________TAB31" localSheetId="4">#REF!</definedName>
    <definedName name="_____________________________________________________________________________TAB31" localSheetId="3">#REF!</definedName>
    <definedName name="_____________________________________________________________________________TAB31">#REF!</definedName>
    <definedName name="_____________________________________________________________________________TAB32" localSheetId="4">#REF!</definedName>
    <definedName name="_____________________________________________________________________________TAB32" localSheetId="3">#REF!</definedName>
    <definedName name="_____________________________________________________________________________TAB32">#REF!</definedName>
    <definedName name="_____________________________________________________________________________TAB33" localSheetId="4">#REF!</definedName>
    <definedName name="_____________________________________________________________________________TAB33" localSheetId="3">#REF!</definedName>
    <definedName name="_____________________________________________________________________________TAB33">#REF!</definedName>
    <definedName name="_____________________________________________________________________________TAB35" localSheetId="4">#REF!</definedName>
    <definedName name="_____________________________________________________________________________TAB35" localSheetId="3">#REF!</definedName>
    <definedName name="_____________________________________________________________________________TAB35">#REF!</definedName>
    <definedName name="_____________________________________________________________________________TAB36" localSheetId="4">#REF!</definedName>
    <definedName name="_____________________________________________________________________________TAB36" localSheetId="3">#REF!</definedName>
    <definedName name="_____________________________________________________________________________TAB36">#REF!</definedName>
    <definedName name="_____________________________________________________________________________TAB37" localSheetId="4">#REF!</definedName>
    <definedName name="_____________________________________________________________________________TAB37" localSheetId="3">#REF!</definedName>
    <definedName name="_____________________________________________________________________________TAB37">#REF!</definedName>
    <definedName name="_____________________________________________________________________________TAB38" localSheetId="4">#REF!</definedName>
    <definedName name="_____________________________________________________________________________TAB38" localSheetId="3">#REF!</definedName>
    <definedName name="_____________________________________________________________________________TAB38">#REF!</definedName>
    <definedName name="____________________________________________________________________________EXR1" localSheetId="4">#REF!</definedName>
    <definedName name="____________________________________________________________________________EXR1" localSheetId="3">#REF!</definedName>
    <definedName name="____________________________________________________________________________EXR1">#REF!</definedName>
    <definedName name="____________________________________________________________________________EXR2" localSheetId="4">#REF!</definedName>
    <definedName name="____________________________________________________________________________EXR2" localSheetId="3">#REF!</definedName>
    <definedName name="____________________________________________________________________________EXR2">#REF!</definedName>
    <definedName name="____________________________________________________________________________EXR3" localSheetId="4">#REF!</definedName>
    <definedName name="____________________________________________________________________________EXR3" localSheetId="3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4">#REF!</definedName>
    <definedName name="____________________________________________________________________________TAB31" localSheetId="3">#REF!</definedName>
    <definedName name="____________________________________________________________________________TAB31">#REF!</definedName>
    <definedName name="____________________________________________________________________________TAB32" localSheetId="4">#REF!</definedName>
    <definedName name="____________________________________________________________________________TAB32" localSheetId="3">#REF!</definedName>
    <definedName name="____________________________________________________________________________TAB32">#REF!</definedName>
    <definedName name="____________________________________________________________________________TAB33" localSheetId="4">#REF!</definedName>
    <definedName name="____________________________________________________________________________TAB33" localSheetId="3">#REF!</definedName>
    <definedName name="____________________________________________________________________________TAB33">#REF!</definedName>
    <definedName name="____________________________________________________________________________TAB35" localSheetId="4">#REF!</definedName>
    <definedName name="____________________________________________________________________________TAB35" localSheetId="3">#REF!</definedName>
    <definedName name="____________________________________________________________________________TAB35">#REF!</definedName>
    <definedName name="____________________________________________________________________________TAB36" localSheetId="4">#REF!</definedName>
    <definedName name="____________________________________________________________________________TAB36" localSheetId="3">#REF!</definedName>
    <definedName name="____________________________________________________________________________TAB36">#REF!</definedName>
    <definedName name="____________________________________________________________________________TAB37" localSheetId="4">#REF!</definedName>
    <definedName name="____________________________________________________________________________TAB37" localSheetId="3">#REF!</definedName>
    <definedName name="____________________________________________________________________________TAB37">#REF!</definedName>
    <definedName name="____________________________________________________________________________TAB38" localSheetId="4">#REF!</definedName>
    <definedName name="____________________________________________________________________________TAB38" localSheetId="3">#REF!</definedName>
    <definedName name="____________________________________________________________________________TAB38">#REF!</definedName>
    <definedName name="___________________________________________________________________________com2000" localSheetId="4">#REF!</definedName>
    <definedName name="___________________________________________________________________________com2000" localSheetId="3">#REF!</definedName>
    <definedName name="___________________________________________________________________________com2000">#REF!</definedName>
    <definedName name="___________________________________________________________________________EXR1" localSheetId="4">#REF!</definedName>
    <definedName name="___________________________________________________________________________EXR1" localSheetId="3">#REF!</definedName>
    <definedName name="___________________________________________________________________________EXR1">#REF!</definedName>
    <definedName name="___________________________________________________________________________EXR2" localSheetId="4">#REF!</definedName>
    <definedName name="___________________________________________________________________________EXR2" localSheetId="3">#REF!</definedName>
    <definedName name="___________________________________________________________________________EXR2">#REF!</definedName>
    <definedName name="___________________________________________________________________________EXR3" localSheetId="4">#REF!</definedName>
    <definedName name="___________________________________________________________________________EXR3" localSheetId="3">#REF!</definedName>
    <definedName name="___________________________________________________________________________EXR3">#REF!</definedName>
    <definedName name="___________________________________________________________________________gen2" localSheetId="4">#REF!</definedName>
    <definedName name="___________________________________________________________________________gen2" localSheetId="3">#REF!</definedName>
    <definedName name="___________________________________________________________________________gen2">#REF!</definedName>
    <definedName name="___________________________________________________________________________TAB31" localSheetId="4">#REF!</definedName>
    <definedName name="___________________________________________________________________________TAB31" localSheetId="3">#REF!</definedName>
    <definedName name="___________________________________________________________________________TAB31">#REF!</definedName>
    <definedName name="___________________________________________________________________________TAB32" localSheetId="4">#REF!</definedName>
    <definedName name="___________________________________________________________________________TAB32" localSheetId="3">#REF!</definedName>
    <definedName name="___________________________________________________________________________TAB32">#REF!</definedName>
    <definedName name="___________________________________________________________________________TAB33" localSheetId="4">#REF!</definedName>
    <definedName name="___________________________________________________________________________TAB33" localSheetId="3">#REF!</definedName>
    <definedName name="___________________________________________________________________________TAB33">#REF!</definedName>
    <definedName name="___________________________________________________________________________TAB35" localSheetId="4">#REF!</definedName>
    <definedName name="___________________________________________________________________________TAB35" localSheetId="3">#REF!</definedName>
    <definedName name="___________________________________________________________________________TAB35">#REF!</definedName>
    <definedName name="___________________________________________________________________________TAB36" localSheetId="4">#REF!</definedName>
    <definedName name="___________________________________________________________________________TAB36" localSheetId="3">#REF!</definedName>
    <definedName name="___________________________________________________________________________TAB36">#REF!</definedName>
    <definedName name="___________________________________________________________________________TAB37" localSheetId="4">#REF!</definedName>
    <definedName name="___________________________________________________________________________TAB37" localSheetId="3">#REF!</definedName>
    <definedName name="___________________________________________________________________________TAB37">#REF!</definedName>
    <definedName name="___________________________________________________________________________TAB38" localSheetId="4">#REF!</definedName>
    <definedName name="___________________________________________________________________________TAB38" localSheetId="3">#REF!</definedName>
    <definedName name="___________________________________________________________________________TAB38">#REF!</definedName>
    <definedName name="__________________________________________________________________________com2000" localSheetId="4">#REF!</definedName>
    <definedName name="__________________________________________________________________________com2000" localSheetId="3">#REF!</definedName>
    <definedName name="__________________________________________________________________________com2000">#REF!</definedName>
    <definedName name="__________________________________________________________________________EXR1" localSheetId="4">#REF!</definedName>
    <definedName name="__________________________________________________________________________EXR1" localSheetId="3">#REF!</definedName>
    <definedName name="__________________________________________________________________________EXR1">#REF!</definedName>
    <definedName name="__________________________________________________________________________EXR2" localSheetId="4">#REF!</definedName>
    <definedName name="__________________________________________________________________________EXR2" localSheetId="3">#REF!</definedName>
    <definedName name="__________________________________________________________________________EXR2">#REF!</definedName>
    <definedName name="__________________________________________________________________________EXR3" localSheetId="4">#REF!</definedName>
    <definedName name="__________________________________________________________________________EXR3" localSheetId="3">#REF!</definedName>
    <definedName name="__________________________________________________________________________EXR3">#REF!</definedName>
    <definedName name="__________________________________________________________________________gen2" localSheetId="4">#REF!</definedName>
    <definedName name="__________________________________________________________________________gen2" localSheetId="3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4">#REF!</definedName>
    <definedName name="__________________________________________________________________________TAB31" localSheetId="3">#REF!</definedName>
    <definedName name="__________________________________________________________________________TAB31">#REF!</definedName>
    <definedName name="__________________________________________________________________________TAB32" localSheetId="4">#REF!</definedName>
    <definedName name="__________________________________________________________________________TAB32" localSheetId="3">#REF!</definedName>
    <definedName name="__________________________________________________________________________TAB32">#REF!</definedName>
    <definedName name="__________________________________________________________________________TAB33" localSheetId="4">#REF!</definedName>
    <definedName name="__________________________________________________________________________TAB33" localSheetId="3">#REF!</definedName>
    <definedName name="__________________________________________________________________________TAB33">#REF!</definedName>
    <definedName name="__________________________________________________________________________TAB35" localSheetId="4">#REF!</definedName>
    <definedName name="__________________________________________________________________________TAB35" localSheetId="3">#REF!</definedName>
    <definedName name="__________________________________________________________________________TAB35">#REF!</definedName>
    <definedName name="__________________________________________________________________________TAB36" localSheetId="4">#REF!</definedName>
    <definedName name="__________________________________________________________________________TAB36" localSheetId="3">#REF!</definedName>
    <definedName name="__________________________________________________________________________TAB36">#REF!</definedName>
    <definedName name="__________________________________________________________________________TAB37" localSheetId="4">#REF!</definedName>
    <definedName name="__________________________________________________________________________TAB37" localSheetId="3">#REF!</definedName>
    <definedName name="__________________________________________________________________________TAB37">#REF!</definedName>
    <definedName name="__________________________________________________________________________TAB38" localSheetId="4">#REF!</definedName>
    <definedName name="__________________________________________________________________________TAB38" localSheetId="3">#REF!</definedName>
    <definedName name="__________________________________________________________________________TAB38">#REF!</definedName>
    <definedName name="_________________________________________________________________________com2000" localSheetId="4">#REF!</definedName>
    <definedName name="_________________________________________________________________________com2000" localSheetId="3">#REF!</definedName>
    <definedName name="_________________________________________________________________________com2000">#REF!</definedName>
    <definedName name="_________________________________________________________________________EXR1" localSheetId="4">#REF!</definedName>
    <definedName name="_________________________________________________________________________EXR1" localSheetId="3">#REF!</definedName>
    <definedName name="_________________________________________________________________________EXR1">#REF!</definedName>
    <definedName name="_________________________________________________________________________EXR2" localSheetId="4">#REF!</definedName>
    <definedName name="_________________________________________________________________________EXR2" localSheetId="3">#REF!</definedName>
    <definedName name="_________________________________________________________________________EXR2">#REF!</definedName>
    <definedName name="_________________________________________________________________________EXR3" localSheetId="4">#REF!</definedName>
    <definedName name="_________________________________________________________________________EXR3" localSheetId="3">#REF!</definedName>
    <definedName name="_________________________________________________________________________EXR3">#REF!</definedName>
    <definedName name="_________________________________________________________________________gen2" localSheetId="4">#REF!</definedName>
    <definedName name="_________________________________________________________________________gen2" localSheetId="3">#REF!</definedName>
    <definedName name="_________________________________________________________________________gen2">#REF!</definedName>
    <definedName name="_________________________________________________________________________TAB30" localSheetId="4">#REF!</definedName>
    <definedName name="_________________________________________________________________________TAB30" localSheetId="3">#REF!</definedName>
    <definedName name="_________________________________________________________________________TAB30">#REF!</definedName>
    <definedName name="_________________________________________________________________________TAB31" localSheetId="4">#REF!</definedName>
    <definedName name="_________________________________________________________________________TAB31" localSheetId="3">#REF!</definedName>
    <definedName name="_________________________________________________________________________TAB31">#REF!</definedName>
    <definedName name="_________________________________________________________________________TAB32" localSheetId="4">#REF!</definedName>
    <definedName name="_________________________________________________________________________TAB32" localSheetId="3">#REF!</definedName>
    <definedName name="_________________________________________________________________________TAB32">#REF!</definedName>
    <definedName name="_________________________________________________________________________TAB33" localSheetId="4">#REF!</definedName>
    <definedName name="_________________________________________________________________________TAB33" localSheetId="3">#REF!</definedName>
    <definedName name="_________________________________________________________________________TAB33">#REF!</definedName>
    <definedName name="_________________________________________________________________________TAB35" localSheetId="4">#REF!</definedName>
    <definedName name="_________________________________________________________________________TAB35" localSheetId="3">#REF!</definedName>
    <definedName name="_________________________________________________________________________TAB35">#REF!</definedName>
    <definedName name="_________________________________________________________________________TAB36" localSheetId="4">#REF!</definedName>
    <definedName name="_________________________________________________________________________TAB36" localSheetId="3">#REF!</definedName>
    <definedName name="_________________________________________________________________________TAB36">#REF!</definedName>
    <definedName name="_________________________________________________________________________TAB37" localSheetId="4">#REF!</definedName>
    <definedName name="_________________________________________________________________________TAB37" localSheetId="3">#REF!</definedName>
    <definedName name="_________________________________________________________________________TAB37">#REF!</definedName>
    <definedName name="_________________________________________________________________________TAB38" localSheetId="4">#REF!</definedName>
    <definedName name="_________________________________________________________________________TAB38" localSheetId="3">#REF!</definedName>
    <definedName name="_________________________________________________________________________TAB38">#REF!</definedName>
    <definedName name="_________________________________________________________________________TAB39" localSheetId="4">#REF!</definedName>
    <definedName name="_________________________________________________________________________TAB39" localSheetId="3">#REF!</definedName>
    <definedName name="_________________________________________________________________________TAB39">#REF!</definedName>
    <definedName name="_________________________________________________________________________TAB47" localSheetId="4">#REF!</definedName>
    <definedName name="_________________________________________________________________________TAB47" localSheetId="3">#REF!</definedName>
    <definedName name="_________________________________________________________________________TAB47">#REF!</definedName>
    <definedName name="________________________________________________________________________com2000" localSheetId="4">#REF!</definedName>
    <definedName name="________________________________________________________________________com2000" localSheetId="3">#REF!</definedName>
    <definedName name="________________________________________________________________________com2000">#REF!</definedName>
    <definedName name="________________________________________________________________________EXR1" localSheetId="4">#REF!</definedName>
    <definedName name="________________________________________________________________________EXR1" localSheetId="3">#REF!</definedName>
    <definedName name="________________________________________________________________________EXR1">#REF!</definedName>
    <definedName name="________________________________________________________________________EXR2" localSheetId="4">#REF!</definedName>
    <definedName name="________________________________________________________________________EXR2" localSheetId="3">#REF!</definedName>
    <definedName name="________________________________________________________________________EXR2">#REF!</definedName>
    <definedName name="________________________________________________________________________EXR3" localSheetId="4">#REF!</definedName>
    <definedName name="________________________________________________________________________EXR3" localSheetId="3">#REF!</definedName>
    <definedName name="________________________________________________________________________EXR3">#REF!</definedName>
    <definedName name="________________________________________________________________________gen2" localSheetId="4">#REF!</definedName>
    <definedName name="________________________________________________________________________gen2" localSheetId="3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4">#REF!</definedName>
    <definedName name="________________________________________________________________________TAB30" localSheetId="3">#REF!</definedName>
    <definedName name="________________________________________________________________________TAB30">#REF!</definedName>
    <definedName name="________________________________________________________________________TAB31" localSheetId="4">#REF!</definedName>
    <definedName name="________________________________________________________________________TAB31" localSheetId="3">#REF!</definedName>
    <definedName name="________________________________________________________________________TAB31">#REF!</definedName>
    <definedName name="________________________________________________________________________TAB32" localSheetId="4">#REF!</definedName>
    <definedName name="________________________________________________________________________TAB32" localSheetId="3">#REF!</definedName>
    <definedName name="________________________________________________________________________TAB32">#REF!</definedName>
    <definedName name="________________________________________________________________________TAB33" localSheetId="4">#REF!</definedName>
    <definedName name="________________________________________________________________________TAB33" localSheetId="3">#REF!</definedName>
    <definedName name="________________________________________________________________________TAB33">#REF!</definedName>
    <definedName name="________________________________________________________________________TAB35" localSheetId="4">#REF!</definedName>
    <definedName name="________________________________________________________________________TAB35" localSheetId="3">#REF!</definedName>
    <definedName name="________________________________________________________________________TAB35">#REF!</definedName>
    <definedName name="________________________________________________________________________TAB36" localSheetId="4">#REF!</definedName>
    <definedName name="________________________________________________________________________TAB36" localSheetId="3">#REF!</definedName>
    <definedName name="________________________________________________________________________TAB36">#REF!</definedName>
    <definedName name="________________________________________________________________________TAB37" localSheetId="4">#REF!</definedName>
    <definedName name="________________________________________________________________________TAB37" localSheetId="3">#REF!</definedName>
    <definedName name="________________________________________________________________________TAB37">#REF!</definedName>
    <definedName name="________________________________________________________________________TAB38" localSheetId="4">#REF!</definedName>
    <definedName name="________________________________________________________________________TAB38" localSheetId="3">#REF!</definedName>
    <definedName name="________________________________________________________________________TAB38">#REF!</definedName>
    <definedName name="________________________________________________________________________TAB39" localSheetId="4">#REF!</definedName>
    <definedName name="________________________________________________________________________TAB39" localSheetId="3">#REF!</definedName>
    <definedName name="________________________________________________________________________TAB39">#REF!</definedName>
    <definedName name="________________________________________________________________________TAB47" localSheetId="4">#REF!</definedName>
    <definedName name="________________________________________________________________________TAB47" localSheetId="3">#REF!</definedName>
    <definedName name="________________________________________________________________________TAB47">#REF!</definedName>
    <definedName name="_______________________________________________________________________EXR2" localSheetId="4">#REF!</definedName>
    <definedName name="_______________________________________________________________________EXR2" localSheetId="3">#REF!</definedName>
    <definedName name="_______________________________________________________________________EXR2">#REF!</definedName>
    <definedName name="_______________________________________________________________________EXR3" localSheetId="4">#REF!</definedName>
    <definedName name="_______________________________________________________________________EXR3" localSheetId="3">#REF!</definedName>
    <definedName name="_______________________________________________________________________EXR3">#REF!</definedName>
    <definedName name="_______________________________________________________________________TAB30" localSheetId="4">#REF!</definedName>
    <definedName name="_______________________________________________________________________TAB30" localSheetId="3">#REF!</definedName>
    <definedName name="_______________________________________________________________________TAB30">#REF!</definedName>
    <definedName name="_______________________________________________________________________TAB31" localSheetId="4">#REF!</definedName>
    <definedName name="_______________________________________________________________________TAB31" localSheetId="3">#REF!</definedName>
    <definedName name="_______________________________________________________________________TAB31">#REF!</definedName>
    <definedName name="_______________________________________________________________________TAB32" localSheetId="4">#REF!</definedName>
    <definedName name="_______________________________________________________________________TAB32" localSheetId="3">#REF!</definedName>
    <definedName name="_______________________________________________________________________TAB32">#REF!</definedName>
    <definedName name="_______________________________________________________________________TAB33" localSheetId="4">#REF!</definedName>
    <definedName name="_______________________________________________________________________TAB33" localSheetId="3">#REF!</definedName>
    <definedName name="_______________________________________________________________________TAB33">#REF!</definedName>
    <definedName name="_______________________________________________________________________TAB35" localSheetId="4">#REF!</definedName>
    <definedName name="_______________________________________________________________________TAB35" localSheetId="3">#REF!</definedName>
    <definedName name="_______________________________________________________________________TAB35">#REF!</definedName>
    <definedName name="_______________________________________________________________________TAB36" localSheetId="4">#REF!</definedName>
    <definedName name="_______________________________________________________________________TAB36" localSheetId="3">#REF!</definedName>
    <definedName name="_______________________________________________________________________TAB36">#REF!</definedName>
    <definedName name="_______________________________________________________________________TAB37" localSheetId="4">#REF!</definedName>
    <definedName name="_______________________________________________________________________TAB37" localSheetId="3">#REF!</definedName>
    <definedName name="_______________________________________________________________________TAB37">#REF!</definedName>
    <definedName name="_______________________________________________________________________TAB38" localSheetId="4">#REF!</definedName>
    <definedName name="_______________________________________________________________________TAB38" localSheetId="3">#REF!</definedName>
    <definedName name="_______________________________________________________________________TAB38">#REF!</definedName>
    <definedName name="_______________________________________________________________________TAB39" localSheetId="4">#REF!</definedName>
    <definedName name="_______________________________________________________________________TAB39" localSheetId="3">#REF!</definedName>
    <definedName name="_______________________________________________________________________TAB39">#REF!</definedName>
    <definedName name="_______________________________________________________________________TAB47" localSheetId="4">#REF!</definedName>
    <definedName name="_______________________________________________________________________TAB47" localSheetId="3">#REF!</definedName>
    <definedName name="_______________________________________________________________________TAB47">#REF!</definedName>
    <definedName name="______________________________________________________________________com2000" localSheetId="4">#REF!</definedName>
    <definedName name="______________________________________________________________________com2000" localSheetId="3">#REF!</definedName>
    <definedName name="______________________________________________________________________com2000">#REF!</definedName>
    <definedName name="______________________________________________________________________EXR1" localSheetId="4">#REF!</definedName>
    <definedName name="______________________________________________________________________EXR1" localSheetId="3">#REF!</definedName>
    <definedName name="______________________________________________________________________EXR1">#REF!</definedName>
    <definedName name="______________________________________________________________________EXR2" localSheetId="4">#REF!</definedName>
    <definedName name="______________________________________________________________________EXR2" localSheetId="3">#REF!</definedName>
    <definedName name="______________________________________________________________________EXR2">#REF!</definedName>
    <definedName name="______________________________________________________________________EXR3" localSheetId="4">#REF!</definedName>
    <definedName name="______________________________________________________________________EXR3" localSheetId="3">#REF!</definedName>
    <definedName name="______________________________________________________________________EXR3">#REF!</definedName>
    <definedName name="______________________________________________________________________gen2" localSheetId="4">#REF!</definedName>
    <definedName name="______________________________________________________________________gen2" localSheetId="3">#REF!</definedName>
    <definedName name="______________________________________________________________________gen2">#REF!</definedName>
    <definedName name="______________________________________________________________________TAB31" localSheetId="4">#REF!</definedName>
    <definedName name="______________________________________________________________________TAB31" localSheetId="3">#REF!</definedName>
    <definedName name="______________________________________________________________________TAB31">#REF!</definedName>
    <definedName name="______________________________________________________________________TAB32" localSheetId="4">#REF!</definedName>
    <definedName name="______________________________________________________________________TAB32" localSheetId="3">#REF!</definedName>
    <definedName name="______________________________________________________________________TAB32">#REF!</definedName>
    <definedName name="______________________________________________________________________TAB33" localSheetId="4">#REF!</definedName>
    <definedName name="______________________________________________________________________TAB33" localSheetId="3">#REF!</definedName>
    <definedName name="______________________________________________________________________TAB33">#REF!</definedName>
    <definedName name="______________________________________________________________________TAB35" localSheetId="4">#REF!</definedName>
    <definedName name="______________________________________________________________________TAB35" localSheetId="3">#REF!</definedName>
    <definedName name="______________________________________________________________________TAB35">#REF!</definedName>
    <definedName name="______________________________________________________________________TAB36" localSheetId="4">#REF!</definedName>
    <definedName name="______________________________________________________________________TAB36" localSheetId="3">#REF!</definedName>
    <definedName name="______________________________________________________________________TAB36">#REF!</definedName>
    <definedName name="______________________________________________________________________TAB37" localSheetId="4">#REF!</definedName>
    <definedName name="______________________________________________________________________TAB37" localSheetId="3">#REF!</definedName>
    <definedName name="______________________________________________________________________TAB37">#REF!</definedName>
    <definedName name="______________________________________________________________________TAB38" localSheetId="4">#REF!</definedName>
    <definedName name="______________________________________________________________________TAB38" localSheetId="3">#REF!</definedName>
    <definedName name="______________________________________________________________________TAB38">#REF!</definedName>
    <definedName name="______________________________________________________________________TAB39" localSheetId="4">#REF!</definedName>
    <definedName name="______________________________________________________________________TAB39" localSheetId="3">#REF!</definedName>
    <definedName name="______________________________________________________________________TAB39">#REF!</definedName>
    <definedName name="______________________________________________________________________TAB47" localSheetId="4">#REF!</definedName>
    <definedName name="______________________________________________________________________TAB47" localSheetId="3">#REF!</definedName>
    <definedName name="______________________________________________________________________TAB47">#REF!</definedName>
    <definedName name="_____________________________________________________________________TAB30" localSheetId="4">#REF!</definedName>
    <definedName name="_____________________________________________________________________TAB30" localSheetId="3">#REF!</definedName>
    <definedName name="_____________________________________________________________________TAB30">#REF!</definedName>
    <definedName name="_____________________________________________________________________TAB47" localSheetId="4">#REF!</definedName>
    <definedName name="_____________________________________________________________________TAB47" localSheetId="3">#REF!</definedName>
    <definedName name="_____________________________________________________________________TAB47">#REF!</definedName>
    <definedName name="____________________________________________________________________com2000" localSheetId="4">#REF!</definedName>
    <definedName name="____________________________________________________________________com2000" localSheetId="3">#REF!</definedName>
    <definedName name="____________________________________________________________________com2000">#REF!</definedName>
    <definedName name="____________________________________________________________________EXR1" localSheetId="4">#REF!</definedName>
    <definedName name="____________________________________________________________________EXR1" localSheetId="3">#REF!</definedName>
    <definedName name="____________________________________________________________________EXR1">#REF!</definedName>
    <definedName name="____________________________________________________________________EXR2" localSheetId="4">#REF!</definedName>
    <definedName name="____________________________________________________________________EXR2" localSheetId="3">#REF!</definedName>
    <definedName name="____________________________________________________________________EXR2">#REF!</definedName>
    <definedName name="____________________________________________________________________EXR3" localSheetId="4">#REF!</definedName>
    <definedName name="____________________________________________________________________EXR3" localSheetId="3">#REF!</definedName>
    <definedName name="____________________________________________________________________EXR3">#REF!</definedName>
    <definedName name="____________________________________________________________________gen2" localSheetId="4">#REF!</definedName>
    <definedName name="____________________________________________________________________gen2" localSheetId="3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4">#REF!</definedName>
    <definedName name="____________________________________________________________________TAB30" localSheetId="3">#REF!</definedName>
    <definedName name="____________________________________________________________________TAB30">#REF!</definedName>
    <definedName name="____________________________________________________________________TAB31" localSheetId="4">#REF!</definedName>
    <definedName name="____________________________________________________________________TAB31" localSheetId="3">#REF!</definedName>
    <definedName name="____________________________________________________________________TAB31">#REF!</definedName>
    <definedName name="____________________________________________________________________TAB32" localSheetId="4">#REF!</definedName>
    <definedName name="____________________________________________________________________TAB32" localSheetId="3">#REF!</definedName>
    <definedName name="____________________________________________________________________TAB32">#REF!</definedName>
    <definedName name="____________________________________________________________________TAB33" localSheetId="4">#REF!</definedName>
    <definedName name="____________________________________________________________________TAB33" localSheetId="3">#REF!</definedName>
    <definedName name="____________________________________________________________________TAB33">#REF!</definedName>
    <definedName name="____________________________________________________________________TAB35" localSheetId="4">#REF!</definedName>
    <definedName name="____________________________________________________________________TAB35" localSheetId="3">#REF!</definedName>
    <definedName name="____________________________________________________________________TAB35">#REF!</definedName>
    <definedName name="____________________________________________________________________TAB36" localSheetId="4">#REF!</definedName>
    <definedName name="____________________________________________________________________TAB36" localSheetId="3">#REF!</definedName>
    <definedName name="____________________________________________________________________TAB36">#REF!</definedName>
    <definedName name="____________________________________________________________________TAB37" localSheetId="4">#REF!</definedName>
    <definedName name="____________________________________________________________________TAB37" localSheetId="3">#REF!</definedName>
    <definedName name="____________________________________________________________________TAB37">#REF!</definedName>
    <definedName name="____________________________________________________________________TAB38" localSheetId="4">#REF!</definedName>
    <definedName name="____________________________________________________________________TAB38" localSheetId="3">#REF!</definedName>
    <definedName name="____________________________________________________________________TAB38">#REF!</definedName>
    <definedName name="____________________________________________________________________TAB39" localSheetId="4">#REF!</definedName>
    <definedName name="____________________________________________________________________TAB39" localSheetId="3">#REF!</definedName>
    <definedName name="____________________________________________________________________TAB39">#REF!</definedName>
    <definedName name="____________________________________________________________________TAB47" localSheetId="4">#REF!</definedName>
    <definedName name="____________________________________________________________________TAB47" localSheetId="3">#REF!</definedName>
    <definedName name="____________________________________________________________________TAB47">#REF!</definedName>
    <definedName name="___________________________________________________________________TAB30" localSheetId="4">#REF!</definedName>
    <definedName name="___________________________________________________________________TAB30" localSheetId="3">#REF!</definedName>
    <definedName name="___________________________________________________________________TAB30">#REF!</definedName>
    <definedName name="___________________________________________________________________TAB47" localSheetId="4">#REF!</definedName>
    <definedName name="___________________________________________________________________TAB47" localSheetId="3">#REF!</definedName>
    <definedName name="___________________________________________________________________TAB47">#REF!</definedName>
    <definedName name="__________________________________________________________________com2000" localSheetId="4">#REF!</definedName>
    <definedName name="__________________________________________________________________com2000" localSheetId="3">#REF!</definedName>
    <definedName name="__________________________________________________________________com2000">#REF!</definedName>
    <definedName name="__________________________________________________________________gen2" localSheetId="4">#REF!</definedName>
    <definedName name="__________________________________________________________________gen2" localSheetId="3">#REF!</definedName>
    <definedName name="__________________________________________________________________gen2">#REF!</definedName>
    <definedName name="__________________________________________________________________TAB39" localSheetId="4">#REF!</definedName>
    <definedName name="__________________________________________________________________TAB39" localSheetId="3">#REF!</definedName>
    <definedName name="__________________________________________________________________TAB39">#REF!</definedName>
    <definedName name="__________________________________________________________________TAB47" localSheetId="4">#REF!</definedName>
    <definedName name="__________________________________________________________________TAB47" localSheetId="3">#REF!</definedName>
    <definedName name="__________________________________________________________________TAB47">#REF!</definedName>
    <definedName name="_________________________________________________________________EXR2" localSheetId="4">#REF!</definedName>
    <definedName name="_________________________________________________________________EXR2" localSheetId="3">#REF!</definedName>
    <definedName name="_________________________________________________________________EXR2">#REF!</definedName>
    <definedName name="_________________________________________________________________EXR3" localSheetId="4">#REF!</definedName>
    <definedName name="_________________________________________________________________EXR3" localSheetId="3">#REF!</definedName>
    <definedName name="_________________________________________________________________EXR3">#REF!</definedName>
    <definedName name="_________________________________________________________________TAB30" localSheetId="4">#REF!</definedName>
    <definedName name="_________________________________________________________________TAB30" localSheetId="3">#REF!</definedName>
    <definedName name="_________________________________________________________________TAB30">#REF!</definedName>
    <definedName name="_________________________________________________________________TAB31" localSheetId="4">#REF!</definedName>
    <definedName name="_________________________________________________________________TAB31" localSheetId="3">#REF!</definedName>
    <definedName name="_________________________________________________________________TAB31">#REF!</definedName>
    <definedName name="_________________________________________________________________TAB32" localSheetId="4">#REF!</definedName>
    <definedName name="_________________________________________________________________TAB32" localSheetId="3">#REF!</definedName>
    <definedName name="_________________________________________________________________TAB32">#REF!</definedName>
    <definedName name="_________________________________________________________________TAB33" localSheetId="4">#REF!</definedName>
    <definedName name="_________________________________________________________________TAB33" localSheetId="3">#REF!</definedName>
    <definedName name="_________________________________________________________________TAB33">#REF!</definedName>
    <definedName name="_________________________________________________________________TAB35" localSheetId="4">#REF!</definedName>
    <definedName name="_________________________________________________________________TAB35" localSheetId="3">#REF!</definedName>
    <definedName name="_________________________________________________________________TAB35">#REF!</definedName>
    <definedName name="_________________________________________________________________TAB36" localSheetId="4">#REF!</definedName>
    <definedName name="_________________________________________________________________TAB36" localSheetId="3">#REF!</definedName>
    <definedName name="_________________________________________________________________TAB36">#REF!</definedName>
    <definedName name="_________________________________________________________________TAB37" localSheetId="4">#REF!</definedName>
    <definedName name="_________________________________________________________________TAB37" localSheetId="3">#REF!</definedName>
    <definedName name="_________________________________________________________________TAB37">#REF!</definedName>
    <definedName name="_________________________________________________________________TAB38" localSheetId="4">#REF!</definedName>
    <definedName name="_________________________________________________________________TAB38" localSheetId="3">#REF!</definedName>
    <definedName name="_________________________________________________________________TAB38">#REF!</definedName>
    <definedName name="_________________________________________________________________TAB39" localSheetId="4">#REF!</definedName>
    <definedName name="_________________________________________________________________TAB39" localSheetId="3">#REF!</definedName>
    <definedName name="_________________________________________________________________TAB39">#REF!</definedName>
    <definedName name="_________________________________________________________________TAB47" localSheetId="4">#REF!</definedName>
    <definedName name="_________________________________________________________________TAB47" localSheetId="3">#REF!</definedName>
    <definedName name="_________________________________________________________________TAB47">#REF!</definedName>
    <definedName name="________________________________________________________________com2000" localSheetId="4">#REF!</definedName>
    <definedName name="________________________________________________________________com2000" localSheetId="3">#REF!</definedName>
    <definedName name="________________________________________________________________com2000">#REF!</definedName>
    <definedName name="________________________________________________________________gen2" localSheetId="4">#REF!</definedName>
    <definedName name="________________________________________________________________gen2" localSheetId="3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4">#REF!</definedName>
    <definedName name="________________________________________________________________TAB30" localSheetId="3">#REF!</definedName>
    <definedName name="________________________________________________________________TAB30">#REF!</definedName>
    <definedName name="________________________________________________________________TAB39" localSheetId="4">#REF!</definedName>
    <definedName name="________________________________________________________________TAB39" localSheetId="3">#REF!</definedName>
    <definedName name="________________________________________________________________TAB39">#REF!</definedName>
    <definedName name="________________________________________________________________TAB47" localSheetId="4">#REF!</definedName>
    <definedName name="________________________________________________________________TAB47" localSheetId="3">#REF!</definedName>
    <definedName name="________________________________________________________________TAB47">#REF!</definedName>
    <definedName name="_______________________________________________________________com2000" localSheetId="4">#REF!</definedName>
    <definedName name="_______________________________________________________________com2000" localSheetId="3">#REF!</definedName>
    <definedName name="_______________________________________________________________com2000">#REF!</definedName>
    <definedName name="_______________________________________________________________EXR1" localSheetId="4">#REF!</definedName>
    <definedName name="_______________________________________________________________EXR1" localSheetId="3">#REF!</definedName>
    <definedName name="_______________________________________________________________EXR1">#REF!</definedName>
    <definedName name="_______________________________________________________________EXR2" localSheetId="4">#REF!</definedName>
    <definedName name="_______________________________________________________________EXR2" localSheetId="3">#REF!</definedName>
    <definedName name="_______________________________________________________________EXR2">#REF!</definedName>
    <definedName name="_______________________________________________________________EXR3" localSheetId="4">#REF!</definedName>
    <definedName name="_______________________________________________________________EXR3" localSheetId="3">#REF!</definedName>
    <definedName name="_______________________________________________________________EXR3">#REF!</definedName>
    <definedName name="_______________________________________________________________gen2" localSheetId="4">#REF!</definedName>
    <definedName name="_______________________________________________________________gen2" localSheetId="3">#REF!</definedName>
    <definedName name="_______________________________________________________________gen2">#REF!</definedName>
    <definedName name="_______________________________________________________________TAB30" localSheetId="4">#REF!</definedName>
    <definedName name="_______________________________________________________________TAB30" localSheetId="3">#REF!</definedName>
    <definedName name="_______________________________________________________________TAB30">#REF!</definedName>
    <definedName name="_______________________________________________________________TAB31" localSheetId="4">#REF!</definedName>
    <definedName name="_______________________________________________________________TAB31" localSheetId="3">#REF!</definedName>
    <definedName name="_______________________________________________________________TAB31">#REF!</definedName>
    <definedName name="_______________________________________________________________TAB32" localSheetId="4">#REF!</definedName>
    <definedName name="_______________________________________________________________TAB32" localSheetId="3">#REF!</definedName>
    <definedName name="_______________________________________________________________TAB32">#REF!</definedName>
    <definedName name="_______________________________________________________________TAB33" localSheetId="4">#REF!</definedName>
    <definedName name="_______________________________________________________________TAB33" localSheetId="3">#REF!</definedName>
    <definedName name="_______________________________________________________________TAB33">#REF!</definedName>
    <definedName name="_______________________________________________________________TAB35" localSheetId="4">#REF!</definedName>
    <definedName name="_______________________________________________________________TAB35" localSheetId="3">#REF!</definedName>
    <definedName name="_______________________________________________________________TAB35">#REF!</definedName>
    <definedName name="_______________________________________________________________TAB36" localSheetId="4">#REF!</definedName>
    <definedName name="_______________________________________________________________TAB36" localSheetId="3">#REF!</definedName>
    <definedName name="_______________________________________________________________TAB36">#REF!</definedName>
    <definedName name="_______________________________________________________________TAB37" localSheetId="4">#REF!</definedName>
    <definedName name="_______________________________________________________________TAB37" localSheetId="3">#REF!</definedName>
    <definedName name="_______________________________________________________________TAB37">#REF!</definedName>
    <definedName name="_______________________________________________________________TAB38" localSheetId="4">#REF!</definedName>
    <definedName name="_______________________________________________________________TAB38" localSheetId="3">#REF!</definedName>
    <definedName name="_______________________________________________________________TAB38">#REF!</definedName>
    <definedName name="_______________________________________________________________TAB39" localSheetId="4">#REF!</definedName>
    <definedName name="_______________________________________________________________TAB39" localSheetId="3">#REF!</definedName>
    <definedName name="_______________________________________________________________TAB39">#REF!</definedName>
    <definedName name="_______________________________________________________________TAB47" localSheetId="4">#REF!</definedName>
    <definedName name="_______________________________________________________________TAB47" localSheetId="3">#REF!</definedName>
    <definedName name="_______________________________________________________________TAB47">#REF!</definedName>
    <definedName name="______________________________________________________________com2000" localSheetId="4">#REF!</definedName>
    <definedName name="______________________________________________________________com2000" localSheetId="3">#REF!</definedName>
    <definedName name="______________________________________________________________com2000">#REF!</definedName>
    <definedName name="______________________________________________________________gen2" localSheetId="4">#REF!</definedName>
    <definedName name="______________________________________________________________gen2" localSheetId="3">#REF!</definedName>
    <definedName name="______________________________________________________________gen2">#REF!</definedName>
    <definedName name="______________________________________________________________TAB39" localSheetId="4">#REF!</definedName>
    <definedName name="______________________________________________________________TAB39" localSheetId="3">#REF!</definedName>
    <definedName name="______________________________________________________________TAB39">#REF!</definedName>
    <definedName name="______________________________________________________________TAB47" localSheetId="4">#REF!</definedName>
    <definedName name="______________________________________________________________TAB47" localSheetId="3">#REF!</definedName>
    <definedName name="______________________________________________________________TAB47">#REF!</definedName>
    <definedName name="_____________________________________________________________TAB30" localSheetId="4">#REF!</definedName>
    <definedName name="_____________________________________________________________TAB30" localSheetId="3">#REF!</definedName>
    <definedName name="_____________________________________________________________TAB30">#REF!</definedName>
    <definedName name="_____________________________________________________________TAB39" localSheetId="4">#REF!</definedName>
    <definedName name="_____________________________________________________________TAB39" localSheetId="3">#REF!</definedName>
    <definedName name="_____________________________________________________________TAB39">#REF!</definedName>
    <definedName name="_____________________________________________________________TAB47" localSheetId="4">#REF!</definedName>
    <definedName name="_____________________________________________________________TAB47" localSheetId="3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4">#REF!</definedName>
    <definedName name="_________________________________________________EXR1" localSheetId="3">#REF!</definedName>
    <definedName name="_________________________________________________EXR1">#REF!</definedName>
    <definedName name="_________________________________________________EXR2" localSheetId="4">#REF!</definedName>
    <definedName name="_________________________________________________EXR2" localSheetId="3">#REF!</definedName>
    <definedName name="_________________________________________________EXR2">#REF!</definedName>
    <definedName name="_________________________________________________EXR3" localSheetId="4">#REF!</definedName>
    <definedName name="_________________________________________________EXR3" localSheetId="3">#REF!</definedName>
    <definedName name="_________________________________________________EXR3">#REF!</definedName>
    <definedName name="_________________________________________________TAB31" localSheetId="4">#REF!</definedName>
    <definedName name="_________________________________________________TAB31" localSheetId="3">#REF!</definedName>
    <definedName name="_________________________________________________TAB31">#REF!</definedName>
    <definedName name="_________________________________________________TAB32" localSheetId="4">#REF!</definedName>
    <definedName name="_________________________________________________TAB32" localSheetId="3">#REF!</definedName>
    <definedName name="_________________________________________________TAB32">#REF!</definedName>
    <definedName name="_________________________________________________TAB33" localSheetId="4">#REF!</definedName>
    <definedName name="_________________________________________________TAB33" localSheetId="3">#REF!</definedName>
    <definedName name="_________________________________________________TAB33">#REF!</definedName>
    <definedName name="_________________________________________________TAB35" localSheetId="4">#REF!</definedName>
    <definedName name="_________________________________________________TAB35" localSheetId="3">#REF!</definedName>
    <definedName name="_________________________________________________TAB35">#REF!</definedName>
    <definedName name="_________________________________________________TAB36" localSheetId="4">#REF!</definedName>
    <definedName name="_________________________________________________TAB36" localSheetId="3">#REF!</definedName>
    <definedName name="_________________________________________________TAB36">#REF!</definedName>
    <definedName name="_________________________________________________TAB37" localSheetId="4">#REF!</definedName>
    <definedName name="_________________________________________________TAB37" localSheetId="3">#REF!</definedName>
    <definedName name="_________________________________________________TAB37">#REF!</definedName>
    <definedName name="_________________________________________________TAB38" localSheetId="4">#REF!</definedName>
    <definedName name="_________________________________________________TAB38" localSheetId="3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4">#REF!</definedName>
    <definedName name="_____________________________________________EXR1" localSheetId="3">#REF!</definedName>
    <definedName name="_____________________________________________EXR1">#REF!</definedName>
    <definedName name="_____________________________________________EXR2" localSheetId="4">#REF!</definedName>
    <definedName name="_____________________________________________EXR2" localSheetId="3">#REF!</definedName>
    <definedName name="_____________________________________________EXR2">#REF!</definedName>
    <definedName name="_____________________________________________EXR3" localSheetId="4">#REF!</definedName>
    <definedName name="_____________________________________________EXR3" localSheetId="3">#REF!</definedName>
    <definedName name="_____________________________________________EXR3">#REF!</definedName>
    <definedName name="_____________________________________________TAB31" localSheetId="4">#REF!</definedName>
    <definedName name="_____________________________________________TAB31" localSheetId="3">#REF!</definedName>
    <definedName name="_____________________________________________TAB31">#REF!</definedName>
    <definedName name="_____________________________________________TAB32" localSheetId="4">#REF!</definedName>
    <definedName name="_____________________________________________TAB32" localSheetId="3">#REF!</definedName>
    <definedName name="_____________________________________________TAB32">#REF!</definedName>
    <definedName name="_____________________________________________TAB33" localSheetId="4">#REF!</definedName>
    <definedName name="_____________________________________________TAB33" localSheetId="3">#REF!</definedName>
    <definedName name="_____________________________________________TAB33">#REF!</definedName>
    <definedName name="_____________________________________________TAB35" localSheetId="4">#REF!</definedName>
    <definedName name="_____________________________________________TAB35" localSheetId="3">#REF!</definedName>
    <definedName name="_____________________________________________TAB35">#REF!</definedName>
    <definedName name="_____________________________________________TAB36" localSheetId="4">#REF!</definedName>
    <definedName name="_____________________________________________TAB36" localSheetId="3">#REF!</definedName>
    <definedName name="_____________________________________________TAB36">#REF!</definedName>
    <definedName name="_____________________________________________TAB37" localSheetId="4">#REF!</definedName>
    <definedName name="_____________________________________________TAB37" localSheetId="3">#REF!</definedName>
    <definedName name="_____________________________________________TAB37">#REF!</definedName>
    <definedName name="_____________________________________________TAB38" localSheetId="4">#REF!</definedName>
    <definedName name="_____________________________________________TAB38" localSheetId="3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4">#REF!</definedName>
    <definedName name="_________________________________com2000" localSheetId="3">#REF!</definedName>
    <definedName name="_________________________________com2000">#REF!</definedName>
    <definedName name="_________________________________gen2" localSheetId="4">#REF!</definedName>
    <definedName name="_________________________________gen2" localSheetId="3">#REF!</definedName>
    <definedName name="_________________________________gen2">#REF!</definedName>
    <definedName name="_xlnm._FilterDatabase" localSheetId="3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4">#REF!</definedName>
    <definedName name="_xlnm.Print_Titles" localSheetId="3">#REF!</definedName>
    <definedName name="_xlnm.Print_Titles">#REF!</definedName>
    <definedName name="JR_PAGE_ANCHOR_0_1" localSheetId="4">#REF!</definedName>
    <definedName name="JR_PAGE_ANCHOR_0_1" localSheetId="3">#REF!</definedName>
    <definedName name="JR_PAGE_ANCHOR_0_1" localSheetId="1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1" i="35" l="1"/>
  <c r="M308" i="35"/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  <author>PROJETBDP</author>
  </authors>
  <commentList>
    <comment ref="D90" authorId="0" shapeId="0">
      <text>
        <r>
          <rPr>
            <b/>
            <sz val="9"/>
            <color indexed="81"/>
            <rFont val="Tahoma"/>
            <charset val="1"/>
          </rPr>
          <t>KEUNGNE:</t>
        </r>
        <r>
          <rPr>
            <sz val="9"/>
            <color indexed="81"/>
            <rFont val="Tahoma"/>
            <charset val="1"/>
          </rPr>
          <t xml:space="preserve">
Assistance technique</t>
        </r>
      </text>
    </comment>
    <comment ref="D91" authorId="0" shapeId="0">
      <text>
        <r>
          <rPr>
            <b/>
            <sz val="9"/>
            <color indexed="81"/>
            <rFont val="Tahoma"/>
            <charset val="1"/>
          </rPr>
          <t>KEUNGNE:</t>
        </r>
        <r>
          <rPr>
            <sz val="9"/>
            <color indexed="81"/>
            <rFont val="Tahoma"/>
            <charset val="1"/>
          </rPr>
          <t xml:space="preserve">
Location et exploitation</t>
        </r>
      </text>
    </comment>
    <comment ref="D92" authorId="0" shapeId="0">
      <text>
        <r>
          <rPr>
            <b/>
            <sz val="9"/>
            <color indexed="81"/>
            <rFont val="Tahoma"/>
            <charset val="1"/>
          </rPr>
          <t>KEUNGNE:</t>
        </r>
        <r>
          <rPr>
            <sz val="9"/>
            <color indexed="81"/>
            <rFont val="Tahoma"/>
            <charset val="1"/>
          </rPr>
          <t xml:space="preserve">
283330</t>
        </r>
      </text>
    </comment>
    <comment ref="D579" authorId="1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4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<sst xmlns="http://schemas.openxmlformats.org/spreadsheetml/2006/main" count="3278" uniqueCount="1183">
  <si>
    <t>MOTIFS</t>
  </si>
  <si>
    <t>LIBELLES</t>
  </si>
  <si>
    <t>CREDIT</t>
  </si>
  <si>
    <t>DEBIT</t>
  </si>
  <si>
    <t>SOLDE</t>
  </si>
  <si>
    <t>COMPTE DES TRANSACTIONS COURANTES</t>
  </si>
  <si>
    <t xml:space="preserve">Biens et Services </t>
  </si>
  <si>
    <t>1.0.0.0.0.0</t>
  </si>
  <si>
    <t xml:space="preserve"> Biens </t>
  </si>
  <si>
    <t>1.1.0.0.0.0</t>
  </si>
  <si>
    <t xml:space="preserve"> Marchandises Générales</t>
  </si>
  <si>
    <t>1.1.1.0.0.0</t>
  </si>
  <si>
    <t xml:space="preserve"> Exportations/Importations</t>
  </si>
  <si>
    <t>1.1.2.0.0.0</t>
  </si>
  <si>
    <t xml:space="preserve"> Biens achetés par les transporteurs</t>
  </si>
  <si>
    <t>1.1.3.0.0.0</t>
  </si>
  <si>
    <t xml:space="preserve"> Réexportations</t>
  </si>
  <si>
    <t>1.1.4.0.0.0</t>
  </si>
  <si>
    <t xml:space="preserve"> Commerce informel</t>
  </si>
  <si>
    <t>1.1.5.0.0.0</t>
  </si>
  <si>
    <t xml:space="preserve"> Autres Marchandises générales</t>
  </si>
  <si>
    <t>1.2.0.0.0.0</t>
  </si>
  <si>
    <t xml:space="preserve"> Exportations nettes de biens dans le cadre du négoce international</t>
  </si>
  <si>
    <t>1.2.1.0.0.0</t>
  </si>
  <si>
    <t xml:space="preserve"> Biens achetés dans le cadre du négoce international</t>
  </si>
  <si>
    <t>1.2.2.0.0.0</t>
  </si>
  <si>
    <t>Biens vendus dans le cadre du négoce international</t>
  </si>
  <si>
    <t>1.3.0.0.0.0</t>
  </si>
  <si>
    <t>Or non monétaire</t>
  </si>
  <si>
    <t>2.0.0.0.0.0</t>
  </si>
  <si>
    <t>Services</t>
  </si>
  <si>
    <t>2.1.0.0.0.0</t>
  </si>
  <si>
    <t>Services de fabrication sur des intrants physiques détenus par des tiers</t>
  </si>
  <si>
    <t>2.1.1.0.0.0</t>
  </si>
  <si>
    <t>Biens destinés à transformation dans l’économie déclarante</t>
  </si>
  <si>
    <t>2.1.2.0.0.0</t>
  </si>
  <si>
    <t>Biens destinés à transformation à l’étranger</t>
  </si>
  <si>
    <t>2.2.0.0.0.0</t>
  </si>
  <si>
    <t>Services d’entretien et de réparation</t>
  </si>
  <si>
    <t>2.3.0.0.0.0</t>
  </si>
  <si>
    <t>Transports</t>
  </si>
  <si>
    <t>2.3.0.1.0.0</t>
  </si>
  <si>
    <t xml:space="preserve">           Passagers</t>
  </si>
  <si>
    <t>2.3.0.2.0.0</t>
  </si>
  <si>
    <t xml:space="preserve">           Fret</t>
  </si>
  <si>
    <t>2.3.0.3.0.0</t>
  </si>
  <si>
    <t xml:space="preserve">          Autres services liés au transport</t>
  </si>
  <si>
    <t>2.3.1.0.0.0</t>
  </si>
  <si>
    <t>Tansports maritimes</t>
  </si>
  <si>
    <t>2.3.1.1.0.0</t>
  </si>
  <si>
    <t>Passagers</t>
  </si>
  <si>
    <t>2.3.1.2.0.0</t>
  </si>
  <si>
    <t>Fret</t>
  </si>
  <si>
    <t>2.3.1.3.0.0</t>
  </si>
  <si>
    <t>Autres services liés au transport</t>
  </si>
  <si>
    <t>2.3.2.0.0.0</t>
  </si>
  <si>
    <t>Transports aériens</t>
  </si>
  <si>
    <t>2.3.2.1.0.0</t>
  </si>
  <si>
    <t>2.3.2.2.0.0</t>
  </si>
  <si>
    <t>2.3.2.3.0.0</t>
  </si>
  <si>
    <t>2.3.3.1.0.0</t>
  </si>
  <si>
    <t>Transports fluviaux</t>
  </si>
  <si>
    <t>2.3.3.1.1.0</t>
  </si>
  <si>
    <t>2.3.3.1.2.0</t>
  </si>
  <si>
    <t>2.3.3.1.3.0</t>
  </si>
  <si>
    <t>2.3.3.2.0.0</t>
  </si>
  <si>
    <t>Transports terrestres</t>
  </si>
  <si>
    <t>2.3.3.2.1.0</t>
  </si>
  <si>
    <t>2.3.3.2.2.0</t>
  </si>
  <si>
    <t>2.3.3.2.3.0</t>
  </si>
  <si>
    <t>2.3.3.3.0.0</t>
  </si>
  <si>
    <t>Transports ferroviaires</t>
  </si>
  <si>
    <t>2.3.3.3.1.0</t>
  </si>
  <si>
    <t>2.3.3.3.2.0</t>
  </si>
  <si>
    <t>2.3.3.3.3.0</t>
  </si>
  <si>
    <t>2.3.3.4.0.0</t>
  </si>
  <si>
    <t>Transports par oléoducs</t>
  </si>
  <si>
    <t>2.4.0.0.0.0</t>
  </si>
  <si>
    <t xml:space="preserve">      Services postaux et de messagerie</t>
  </si>
  <si>
    <t>2.5.0.0.0.0</t>
  </si>
  <si>
    <t>Voyages</t>
  </si>
  <si>
    <t>2.5.1.0.0.0</t>
  </si>
  <si>
    <t xml:space="preserve">  A titre professionnel</t>
  </si>
  <si>
    <t>2.5.2.0.0.0</t>
  </si>
  <si>
    <t xml:space="preserve">  A titre personnel</t>
  </si>
  <si>
    <t>2.5.2.1.0.0</t>
  </si>
  <si>
    <t xml:space="preserve">     Santé</t>
  </si>
  <si>
    <t>2.5.2.2.0.0</t>
  </si>
  <si>
    <t xml:space="preserve">     Education</t>
  </si>
  <si>
    <t>2.5.2.3.0.0</t>
  </si>
  <si>
    <t xml:space="preserve">    Autres voyages touristiques</t>
  </si>
  <si>
    <t>2.6.0.0.0.0</t>
  </si>
  <si>
    <t>Services d’assurance et de pension</t>
  </si>
  <si>
    <t>2.6.1.0.0.0</t>
  </si>
  <si>
    <t xml:space="preserve">      Assurances directes</t>
  </si>
  <si>
    <t>2.6.1.1.0.0</t>
  </si>
  <si>
    <t xml:space="preserve">          Assurances du fret</t>
  </si>
  <si>
    <t>2.6.1.2.0.0</t>
  </si>
  <si>
    <t xml:space="preserve">          Autres assurances directe</t>
  </si>
  <si>
    <t>2.6.2.0.0.0</t>
  </si>
  <si>
    <t xml:space="preserve">     Réassurances</t>
  </si>
  <si>
    <t>2.6.3.0.0.0</t>
  </si>
  <si>
    <t xml:space="preserve">     Services auxiliaires d’assurance</t>
  </si>
  <si>
    <t>2.6.4.0.0.0</t>
  </si>
  <si>
    <t xml:space="preserve">     Services de pension et de garantie standardisée</t>
  </si>
  <si>
    <t>2.7.0.0.0.0</t>
  </si>
  <si>
    <t>Services financiers</t>
  </si>
  <si>
    <t>2.7.1.0.0.0</t>
  </si>
  <si>
    <t xml:space="preserve">     Explicitement facturés</t>
  </si>
  <si>
    <t>2.7.2.0.0.0</t>
  </si>
  <si>
    <t xml:space="preserve">     Indirectement mesurés</t>
  </si>
  <si>
    <t>2.8.0.0.0.0</t>
  </si>
  <si>
    <t>Autres services n.c.a</t>
  </si>
  <si>
    <t>2.8.1.0.0.0</t>
  </si>
  <si>
    <t xml:space="preserve">    Travaux de construction</t>
  </si>
  <si>
    <t>2.8.1.1.0.0</t>
  </si>
  <si>
    <t xml:space="preserve">          Travaux de construction réalisés à l’étranger</t>
  </si>
  <si>
    <t>2.8.1.2.0.0</t>
  </si>
  <si>
    <t xml:space="preserve">          Travaux de construction réalisés dans l’économie déclarante</t>
  </si>
  <si>
    <t>2.8.2.0.0.0</t>
  </si>
  <si>
    <t xml:space="preserve">    Commissions pour usage de propriété intellectuelle</t>
  </si>
  <si>
    <t>2.8.3.0.0.0</t>
  </si>
  <si>
    <t xml:space="preserve">    Télécommunications, Informatique et Informations</t>
  </si>
  <si>
    <t>2.8.3.1.0.0</t>
  </si>
  <si>
    <t xml:space="preserve">          Service de télécommunications</t>
  </si>
  <si>
    <t>2.8.3.2.0.0</t>
  </si>
  <si>
    <t xml:space="preserve">          Services d’Informatique</t>
  </si>
  <si>
    <t>2.8.3.3.0.0</t>
  </si>
  <si>
    <t xml:space="preserve">          Services d’Informations</t>
  </si>
  <si>
    <t>2.8.4.0.0.0</t>
  </si>
  <si>
    <t xml:space="preserve">    Autres services aux entreprises</t>
  </si>
  <si>
    <t>2.8.4.1.0.0</t>
  </si>
  <si>
    <t xml:space="preserve">         Recherche-développement</t>
  </si>
  <si>
    <t>2.8.4.2.0.0</t>
  </si>
  <si>
    <t xml:space="preserve">         Services spécialisés et de conseils en gestion</t>
  </si>
  <si>
    <t>2.8.4.3.0.0</t>
  </si>
  <si>
    <t xml:space="preserve">         Services techniques, serv. liés au com. international et autres serv. aux entrep.</t>
  </si>
  <si>
    <t>2.8.4.3.1.0</t>
  </si>
  <si>
    <t xml:space="preserve">             Assistance technique</t>
  </si>
  <si>
    <t>2.8.4.3.2.0</t>
  </si>
  <si>
    <t xml:space="preserve">              Location-Exploitation</t>
  </si>
  <si>
    <t>2.8.4.3.3.0</t>
  </si>
  <si>
    <t xml:space="preserve">             Autres services aux entreprises</t>
  </si>
  <si>
    <t>2.8.5.0.0.0</t>
  </si>
  <si>
    <t xml:space="preserve">    Services personnels, culturels et relatifs aux loisirs</t>
  </si>
  <si>
    <t>2.8.5.1.0.0</t>
  </si>
  <si>
    <t xml:space="preserve">        Audiovisuel et services connexes</t>
  </si>
  <si>
    <t>2.8.5.2.0.0</t>
  </si>
  <si>
    <t xml:space="preserve">        Autres</t>
  </si>
  <si>
    <t>2.9.0.0.0.0</t>
  </si>
  <si>
    <t>Biens et services des AP</t>
  </si>
  <si>
    <t>3.0.0.0.0.0</t>
  </si>
  <si>
    <t>Revenus primaires</t>
  </si>
  <si>
    <t>3.1.0.0.0.0</t>
  </si>
  <si>
    <t>Rémunérations des employés</t>
  </si>
  <si>
    <t>3.1.1.0.0.0</t>
  </si>
  <si>
    <t>Rémunérations des salariés</t>
  </si>
  <si>
    <t>3.1.2.0.0.0</t>
  </si>
  <si>
    <t>Rémunérations du personnel des missions diplomatiques</t>
  </si>
  <si>
    <t>3.2.0.0.0.0</t>
  </si>
  <si>
    <t>Revenus des investissements</t>
  </si>
  <si>
    <t>3.2.1.0.0.0</t>
  </si>
  <si>
    <t>Investissements directs</t>
  </si>
  <si>
    <t>3.2.1.1.0.0</t>
  </si>
  <si>
    <t>Revenus des titres de participation et des parts de fonds communs de placement</t>
  </si>
  <si>
    <t>3.2.1.1.1.0</t>
  </si>
  <si>
    <t xml:space="preserve">   Dividendes distribués et prélèvements sur revenus des quasi-sociétés</t>
  </si>
  <si>
    <t>3.2.1.1.1.1</t>
  </si>
  <si>
    <t>Investisseurs directs dans des entreprises d’investissement direct</t>
  </si>
  <si>
    <t>3.2.1.1.1.2</t>
  </si>
  <si>
    <t>Entreprises d’investissement direct dans des investisseurs directs (à rebours)</t>
  </si>
  <si>
    <t>3.2.1.1.1.3</t>
  </si>
  <si>
    <t>Entre entreprises apparentées</t>
  </si>
  <si>
    <r>
      <t xml:space="preserve">3.2.1.1.1.3 </t>
    </r>
    <r>
      <rPr>
        <b/>
        <sz val="10"/>
        <color theme="1"/>
        <rFont val="Arial"/>
        <family val="2"/>
      </rPr>
      <t>S</t>
    </r>
  </si>
  <si>
    <t>Contrôle ultime détenu par un résident</t>
  </si>
  <si>
    <r>
      <t xml:space="preserve">3.2.1.1.1.3 </t>
    </r>
    <r>
      <rPr>
        <b/>
        <sz val="10"/>
        <color theme="1"/>
        <rFont val="Arial"/>
        <family val="2"/>
      </rPr>
      <t>E</t>
    </r>
  </si>
  <si>
    <t>Contrôle ultime détenu par un non résident</t>
  </si>
  <si>
    <r>
      <t xml:space="preserve">3.2.1.1.1.3 </t>
    </r>
    <r>
      <rPr>
        <b/>
        <sz val="10"/>
        <color theme="1"/>
        <rFont val="Arial"/>
        <family val="2"/>
      </rPr>
      <t>I</t>
    </r>
  </si>
  <si>
    <t>Détenteur du contrôle ultime non identifié</t>
  </si>
  <si>
    <t>3.2.1.1.2.0</t>
  </si>
  <si>
    <t xml:space="preserve">     Bénéfices réinvestis</t>
  </si>
  <si>
    <t>3.2.1.2.0.0</t>
  </si>
  <si>
    <t>Intérêts</t>
  </si>
  <si>
    <t>3.2.1.2.1.0</t>
  </si>
  <si>
    <t>3.2.1.2.2.0</t>
  </si>
  <si>
    <t>3.2.1.2.3.0</t>
  </si>
  <si>
    <r>
      <t xml:space="preserve">3.2.1.2.3.0 </t>
    </r>
    <r>
      <rPr>
        <b/>
        <sz val="10"/>
        <color theme="1"/>
        <rFont val="Arial"/>
        <family val="2"/>
      </rPr>
      <t>S</t>
    </r>
  </si>
  <si>
    <r>
      <t xml:space="preserve">3.2.1.2.3.0 </t>
    </r>
    <r>
      <rPr>
        <b/>
        <sz val="10"/>
        <color theme="1"/>
        <rFont val="Arial"/>
        <family val="2"/>
      </rPr>
      <t>E</t>
    </r>
  </si>
  <si>
    <r>
      <t xml:space="preserve">3.2.1.2.3.0 </t>
    </r>
    <r>
      <rPr>
        <b/>
        <sz val="10"/>
        <color theme="1"/>
        <rFont val="Arial"/>
        <family val="2"/>
      </rPr>
      <t>I</t>
    </r>
  </si>
  <si>
    <t>3.2.2.0.0.0</t>
  </si>
  <si>
    <t>Investissements de portefeuille</t>
  </si>
  <si>
    <t>3.2.2.1.0.0</t>
  </si>
  <si>
    <t>Revenus des inv. sur titres de participation et parts de fonds com. de placement</t>
  </si>
  <si>
    <t>3.2.2.1.1.0</t>
  </si>
  <si>
    <t>Dividendes sur titres de participation</t>
  </si>
  <si>
    <t>3.2.2.1.2.0</t>
  </si>
  <si>
    <t>Revenus sur les parts des fonds communs de placement</t>
  </si>
  <si>
    <t>3.2.2.1.2.1</t>
  </si>
  <si>
    <t>Dividendes</t>
  </si>
  <si>
    <t>3.2.2.1.2.2</t>
  </si>
  <si>
    <t>Bénéfices réinvestis</t>
  </si>
  <si>
    <t>3.2.2.2.0.0</t>
  </si>
  <si>
    <t>3.2.2.2.1.0</t>
  </si>
  <si>
    <t xml:space="preserve">Court terme </t>
  </si>
  <si>
    <t>3.2.2.2.2.0</t>
  </si>
  <si>
    <t xml:space="preserve">Long terme </t>
  </si>
  <si>
    <t>3.2.3.0.0.0</t>
  </si>
  <si>
    <t xml:space="preserve">Autres Investissements </t>
  </si>
  <si>
    <t>3.2.3.1.0.0</t>
  </si>
  <si>
    <t>Prélèvements sur les revenus des quasi-sociétés</t>
  </si>
  <si>
    <t>3.2.3.1.1.0</t>
  </si>
  <si>
    <t xml:space="preserve">Banque Centrale </t>
  </si>
  <si>
    <t>3.2.3.1.2.0</t>
  </si>
  <si>
    <t>Autres institutions de dépôts</t>
  </si>
  <si>
    <t>3.2.3.1.3.0</t>
  </si>
  <si>
    <t>Administrations publiques</t>
  </si>
  <si>
    <t>3.2.3.1.4.0</t>
  </si>
  <si>
    <t>Autres sociétés financières</t>
  </si>
  <si>
    <t>3.2.3.1.5.0</t>
  </si>
  <si>
    <t>Sociétés non financières, ménages et ISBLM</t>
  </si>
  <si>
    <t>3.2.3.2.0.0</t>
  </si>
  <si>
    <t>3.2.3.2.1.0</t>
  </si>
  <si>
    <r>
      <t xml:space="preserve">3.2.3.2.1.0 </t>
    </r>
    <r>
      <rPr>
        <b/>
        <sz val="10"/>
        <color theme="1"/>
        <rFont val="Arial"/>
        <family val="2"/>
      </rPr>
      <t>M</t>
    </r>
  </si>
  <si>
    <t xml:space="preserve">Intérêts avant SIFIM </t>
  </si>
  <si>
    <r>
      <t>3.2.3.2.2.0</t>
    </r>
    <r>
      <rPr>
        <b/>
        <sz val="10"/>
        <color theme="1"/>
        <rFont val="Arial"/>
        <family val="2"/>
      </rPr>
      <t xml:space="preserve"> </t>
    </r>
  </si>
  <si>
    <r>
      <t xml:space="preserve">3.2.3.2.2.0 </t>
    </r>
    <r>
      <rPr>
        <b/>
        <sz val="10"/>
        <color theme="1"/>
        <rFont val="Arial"/>
        <family val="2"/>
      </rPr>
      <t>M</t>
    </r>
  </si>
  <si>
    <t>3.2.3.2.3.0</t>
  </si>
  <si>
    <r>
      <t xml:space="preserve">3.2.3.2.3.0 </t>
    </r>
    <r>
      <rPr>
        <b/>
        <sz val="10"/>
        <color theme="1"/>
        <rFont val="Arial"/>
        <family val="2"/>
      </rPr>
      <t>M</t>
    </r>
  </si>
  <si>
    <t>3.2.3.2.4.0</t>
  </si>
  <si>
    <r>
      <t xml:space="preserve">3.2.3.2.4.0 </t>
    </r>
    <r>
      <rPr>
        <b/>
        <sz val="10"/>
        <color theme="1"/>
        <rFont val="Arial"/>
        <family val="2"/>
      </rPr>
      <t>M</t>
    </r>
  </si>
  <si>
    <t>3.2.3.2.5.0</t>
  </si>
  <si>
    <r>
      <t xml:space="preserve">3.2.3.2.5.0 </t>
    </r>
    <r>
      <rPr>
        <b/>
        <sz val="10"/>
        <color theme="1"/>
        <rFont val="Arial"/>
        <family val="2"/>
      </rPr>
      <t>M</t>
    </r>
  </si>
  <si>
    <t>3.2.3.3.0.0</t>
  </si>
  <si>
    <t>Revenus des inves. attribuables aux titulaires de contrats d’ass., de pension etc,</t>
  </si>
  <si>
    <t>3.2.3.3.1.0</t>
  </si>
  <si>
    <t>3.2.3.3.2.0</t>
  </si>
  <si>
    <t>3.2.3.3.3.0</t>
  </si>
  <si>
    <t>3.2.3.3.4.0</t>
  </si>
  <si>
    <t>3.2.3.3.5.0</t>
  </si>
  <si>
    <t>3.2.4.0.0.0</t>
  </si>
  <si>
    <t>Avoirs de réserve</t>
  </si>
  <si>
    <t>3.2.4.1.0.0</t>
  </si>
  <si>
    <t>3.2.4.2.0.0</t>
  </si>
  <si>
    <r>
      <t xml:space="preserve">3.2.4.2.0.0 </t>
    </r>
    <r>
      <rPr>
        <b/>
        <sz val="10"/>
        <color theme="1"/>
        <rFont val="Arial"/>
        <family val="2"/>
      </rPr>
      <t>M</t>
    </r>
  </si>
  <si>
    <t>Intérêts avant SIFIM (Poste pour mémoire)</t>
  </si>
  <si>
    <t>3.3.0.0.0.0</t>
  </si>
  <si>
    <t>Autres revenus primaires</t>
  </si>
  <si>
    <t>3.3.1.0.0.0</t>
  </si>
  <si>
    <t>Loyers</t>
  </si>
  <si>
    <t>3.3.2.0.0.0</t>
  </si>
  <si>
    <t xml:space="preserve">Autres taxes sur la production </t>
  </si>
  <si>
    <t>3.3.3.0.0.0</t>
  </si>
  <si>
    <t>Autres subventions à la production</t>
  </si>
  <si>
    <t>4.0.0.0.0.0</t>
  </si>
  <si>
    <t> Revenus secondaires</t>
  </si>
  <si>
    <t>4.1.0.0.0.0</t>
  </si>
  <si>
    <t>4.1.1.0.0.0</t>
  </si>
  <si>
    <t>Impôts sur le revenu et le patrimoine</t>
  </si>
  <si>
    <t>4.1.2.0.0.0</t>
  </si>
  <si>
    <t xml:space="preserve">Cotisations sociales </t>
  </si>
  <si>
    <t>4.1.3.0.0.0</t>
  </si>
  <si>
    <t>Prestations sociales</t>
  </si>
  <si>
    <t>4.1.4.0.0.0</t>
  </si>
  <si>
    <t>Coopération internationale courante</t>
  </si>
  <si>
    <t>4.1.5.0.0.0</t>
  </si>
  <si>
    <t>Autres transferts courants des AP</t>
  </si>
  <si>
    <t>4.2.0.0.0.0</t>
  </si>
  <si>
    <t>Autres secteurs</t>
  </si>
  <si>
    <t>4.2.1.0.0.0</t>
  </si>
  <si>
    <t>Transferts personnels</t>
  </si>
  <si>
    <t>4.2.1.1.0.0</t>
  </si>
  <si>
    <t>Envois de fonds des travailleurs</t>
  </si>
  <si>
    <t>4.2.1.2.0.0</t>
  </si>
  <si>
    <t>Autres transferts personnels</t>
  </si>
  <si>
    <t>4.2.2.0.0.0</t>
  </si>
  <si>
    <t xml:space="preserve">Autres transferts courants </t>
  </si>
  <si>
    <t>4.2.2.1.0.0</t>
  </si>
  <si>
    <t>4.2.2.2.0.0</t>
  </si>
  <si>
    <t>Cotisations sociales</t>
  </si>
  <si>
    <t>4.2.2.3.0.0</t>
  </si>
  <si>
    <t>4.2.2.4.0.0</t>
  </si>
  <si>
    <t xml:space="preserve">Assurance-dommage - Primes  nettes </t>
  </si>
  <si>
    <t>4.2.2.5.0.0</t>
  </si>
  <si>
    <t>Assurance-dommage - Indemnités</t>
  </si>
  <si>
    <t>4.2.2.6.0.0</t>
  </si>
  <si>
    <t>Autres</t>
  </si>
  <si>
    <t>4.3.0.0.0.0</t>
  </si>
  <si>
    <t>Ajustement Pour variation des droits à pension</t>
  </si>
  <si>
    <t>5.0.0.0.0.0</t>
  </si>
  <si>
    <t>COMPTE DE CAPITAL</t>
  </si>
  <si>
    <t>5.1.0.0.0.0</t>
  </si>
  <si>
    <t>Acq./Cessions brutes d'actifs non financiers non produits</t>
  </si>
  <si>
    <t>5.1.1.0.0.0</t>
  </si>
  <si>
    <t xml:space="preserve">Terrains et autres actifs corporels </t>
  </si>
  <si>
    <t>5.1.2.0.0.0</t>
  </si>
  <si>
    <t>Actifs incorporels non produits</t>
  </si>
  <si>
    <t>5.2.0.0.0.0</t>
  </si>
  <si>
    <t>Transferts de capital</t>
  </si>
  <si>
    <t>5.2.1.0.0.0</t>
  </si>
  <si>
    <t xml:space="preserve">5.2.1.1.0.0 </t>
  </si>
  <si>
    <t>Remises de dettes</t>
  </si>
  <si>
    <t xml:space="preserve">5.2.1.2.0.0 </t>
  </si>
  <si>
    <t>Autres transferts de capital</t>
  </si>
  <si>
    <t>5.2.2.0.0.0</t>
  </si>
  <si>
    <t>5.2.2.1.0.0</t>
  </si>
  <si>
    <t>5.2.2.2.0.0</t>
  </si>
  <si>
    <t>COMPTE FINANCIER</t>
  </si>
  <si>
    <t>6.1.0.0.0.0</t>
  </si>
  <si>
    <t xml:space="preserve">  De l'économie à l'étranger</t>
  </si>
  <si>
    <t>6.1.1.0.0.0</t>
  </si>
  <si>
    <t xml:space="preserve">      Participations en fonds propres et parts des fonds communs de placement</t>
  </si>
  <si>
    <t>6.1.1.1.0.0</t>
  </si>
  <si>
    <t>Participations autres que les réinvestissements des bénéfices</t>
  </si>
  <si>
    <t>6.1.1.1.1.0</t>
  </si>
  <si>
    <t>6.1.1.1.2.0</t>
  </si>
  <si>
    <t>6.1.1.1.3.0</t>
  </si>
  <si>
    <r>
      <t xml:space="preserve">6.1.1.1.3.0 </t>
    </r>
    <r>
      <rPr>
        <b/>
        <sz val="10"/>
        <color theme="1"/>
        <rFont val="Arial"/>
        <family val="2"/>
      </rPr>
      <t>S</t>
    </r>
  </si>
  <si>
    <r>
      <t xml:space="preserve">6.1.1.1.3.0 </t>
    </r>
    <r>
      <rPr>
        <b/>
        <sz val="10"/>
        <color theme="1"/>
        <rFont val="Arial"/>
        <family val="2"/>
      </rPr>
      <t>E</t>
    </r>
  </si>
  <si>
    <r>
      <t xml:space="preserve">6.1.1.1.3.0 </t>
    </r>
    <r>
      <rPr>
        <b/>
        <sz val="10"/>
        <color theme="1"/>
        <rFont val="Arial"/>
        <family val="2"/>
      </rPr>
      <t>I</t>
    </r>
  </si>
  <si>
    <t>6.1.1.2.0.0</t>
  </si>
  <si>
    <t>Réinvestissements des bénéfices</t>
  </si>
  <si>
    <t>6.1.2.0.0.0</t>
  </si>
  <si>
    <t xml:space="preserve">     Instruments de dette</t>
  </si>
  <si>
    <t xml:space="preserve">         Avoirs</t>
  </si>
  <si>
    <t>6.1.2.1.0.0</t>
  </si>
  <si>
    <t xml:space="preserve">    Crédits commerciaux</t>
  </si>
  <si>
    <t>6.1.2.2.0.0</t>
  </si>
  <si>
    <t xml:space="preserve">    Autres instruments de dette</t>
  </si>
  <si>
    <t xml:space="preserve">         Engagements</t>
  </si>
  <si>
    <t xml:space="preserve">   Crédits commerciaux</t>
  </si>
  <si>
    <t xml:space="preserve">  Autres instruments de dette</t>
  </si>
  <si>
    <t xml:space="preserve">  De l'étranger dans l'économie</t>
  </si>
  <si>
    <t xml:space="preserve">      Instruments de dette</t>
  </si>
  <si>
    <t xml:space="preserve">       Avoirs</t>
  </si>
  <si>
    <t>Crédits commerciaux</t>
  </si>
  <si>
    <t>Autres instruments de dette</t>
  </si>
  <si>
    <t xml:space="preserve">      Engagements</t>
  </si>
  <si>
    <t>6.2.0.0.0.0</t>
  </si>
  <si>
    <t xml:space="preserve">  Avoirs</t>
  </si>
  <si>
    <t>6.2.1.0.0.0</t>
  </si>
  <si>
    <t xml:space="preserve">    Participations en fonds propres et parts des fonds communs de placement</t>
  </si>
  <si>
    <t>6.2.1.1.0.0</t>
  </si>
  <si>
    <t>6.2.1.1.1.0</t>
  </si>
  <si>
    <t>Participations autres que les parts de fonds communs de placement</t>
  </si>
  <si>
    <t>6.2.1.1.1.1</t>
  </si>
  <si>
    <t>Côtés en bourse</t>
  </si>
  <si>
    <t>6.2.1.1.1.2</t>
  </si>
  <si>
    <t>Non côtés en bourse</t>
  </si>
  <si>
    <t>6.2.1.1.2.0</t>
  </si>
  <si>
    <t>Parts de fonds communs de placement</t>
  </si>
  <si>
    <t>6.2.1.1.2.1</t>
  </si>
  <si>
    <t xml:space="preserve">Actions/parts </t>
  </si>
  <si>
    <t>6.2.1.1.2.2</t>
  </si>
  <si>
    <t>6.2.1.2.0.0</t>
  </si>
  <si>
    <t>Autres institutions de dépôt</t>
  </si>
  <si>
    <t>6.2.1.2.1.0</t>
  </si>
  <si>
    <t>6.2.1.2.1.1</t>
  </si>
  <si>
    <t>6.2.1.2.1.2</t>
  </si>
  <si>
    <t>6.2.1.2.2.0</t>
  </si>
  <si>
    <t>6.2.1.2.2.1</t>
  </si>
  <si>
    <t>6.2.1.2.2.2</t>
  </si>
  <si>
    <t>6.2.1.3.0.0</t>
  </si>
  <si>
    <t>6.2.1.3.1.0</t>
  </si>
  <si>
    <t>6.2.1.3.1.1</t>
  </si>
  <si>
    <t>6.2.1.3.1.2</t>
  </si>
  <si>
    <t>6.2.1.3.2.0</t>
  </si>
  <si>
    <t>6.2.1.3.2.1</t>
  </si>
  <si>
    <t>6.2.1.3.2.2</t>
  </si>
  <si>
    <t>6.2.1.4.0.0</t>
  </si>
  <si>
    <t>6.2.1.4.1.0</t>
  </si>
  <si>
    <t>6.2.1.4.1.1</t>
  </si>
  <si>
    <t>6.2.1.4.1.2</t>
  </si>
  <si>
    <t>6.2.1.4.2.0</t>
  </si>
  <si>
    <t>6.2.1.4.2.1</t>
  </si>
  <si>
    <t>6.2.1.4.2.2</t>
  </si>
  <si>
    <t>6.2.1.5.0.0</t>
  </si>
  <si>
    <t>6.2.1.5.1.0</t>
  </si>
  <si>
    <t>6.2.1.5.1.1</t>
  </si>
  <si>
    <t>6.2.1.5.1.2</t>
  </si>
  <si>
    <t>6.2.1.5.2.0</t>
  </si>
  <si>
    <t>6.2.1.5.2.1</t>
  </si>
  <si>
    <t>6.2.1.5.2.2</t>
  </si>
  <si>
    <t>6.2.2.0.0.0</t>
  </si>
  <si>
    <t xml:space="preserve">  Titres de créance</t>
  </si>
  <si>
    <t>6.2.2.1.0.0</t>
  </si>
  <si>
    <t>6.2.2.1.1.0</t>
  </si>
  <si>
    <t>Court terme</t>
  </si>
  <si>
    <t>6.2.2.1.2.0</t>
  </si>
  <si>
    <t>Long terme</t>
  </si>
  <si>
    <t>6.2.2.2.0.0</t>
  </si>
  <si>
    <t>6.2.2.2.1.0</t>
  </si>
  <si>
    <t>6.2.2.2.2.0</t>
  </si>
  <si>
    <t>6.2.2.3.0.0</t>
  </si>
  <si>
    <t>6.2.2.3.1.0</t>
  </si>
  <si>
    <t>6.2.2.3.2.0</t>
  </si>
  <si>
    <t>6.2.2.4.0.0</t>
  </si>
  <si>
    <t>6.2.2.4.1.0</t>
  </si>
  <si>
    <t>6.2.2.4.2.0</t>
  </si>
  <si>
    <t>6.2.2.5.0.0</t>
  </si>
  <si>
    <t>6.2.2.5.1.0</t>
  </si>
  <si>
    <t>6.2.2.5.2.0</t>
  </si>
  <si>
    <t>Engagements</t>
  </si>
  <si>
    <t>Participations en fonds propres et parts des fonds communs de placement</t>
  </si>
  <si>
    <t>Titres d’engagement</t>
  </si>
  <si>
    <t>6.3.0.0.0.0</t>
  </si>
  <si>
    <t>Dérivés financiers et options sur titres des salariés</t>
  </si>
  <si>
    <t>Avoirs</t>
  </si>
  <si>
    <t>6.3.1.0.0.0</t>
  </si>
  <si>
    <t>6.3.1.1.0.0</t>
  </si>
  <si>
    <t>Options</t>
  </si>
  <si>
    <t>6.3.1.2.0.0</t>
  </si>
  <si>
    <t xml:space="preserve">Contrats à terme </t>
  </si>
  <si>
    <t>6.3.1.3.0.0</t>
  </si>
  <si>
    <t>6.3.2.0.0.0</t>
  </si>
  <si>
    <t>6.3.2.1.0.0</t>
  </si>
  <si>
    <t>6.3.2.2.0.0</t>
  </si>
  <si>
    <t>Options sur titres des salariés</t>
  </si>
  <si>
    <t>6.3.3.0.0.0</t>
  </si>
  <si>
    <t>6.3.3.1.0.0</t>
  </si>
  <si>
    <t>6.3.3.2.0.0</t>
  </si>
  <si>
    <t>6.3.4.0.0.0</t>
  </si>
  <si>
    <t>6.3.4.1.0.0</t>
  </si>
  <si>
    <t>6.3.4.2.0.0</t>
  </si>
  <si>
    <t>6.3.4.3.0.0</t>
  </si>
  <si>
    <t>6.3.5.0.0.0</t>
  </si>
  <si>
    <t>6.3.5.1.0.0</t>
  </si>
  <si>
    <t>6.3.5.2.0.0</t>
  </si>
  <si>
    <t>6.3.5.3.0.0</t>
  </si>
  <si>
    <t>6.4.0.0.0.0</t>
  </si>
  <si>
    <t>Autres investissements</t>
  </si>
  <si>
    <t>6.4.1.0.0.0</t>
  </si>
  <si>
    <t>Autres participations en fonds propres</t>
  </si>
  <si>
    <t>6.4.2.0.0.0</t>
  </si>
  <si>
    <t>Numéraire et dépôts</t>
  </si>
  <si>
    <t>6.4.2.1.0.0</t>
  </si>
  <si>
    <t>6.4.2.1.1.0</t>
  </si>
  <si>
    <t>6.4.2.1.2.0</t>
  </si>
  <si>
    <t>6.4.2.2.0.0</t>
  </si>
  <si>
    <t>6.4.2.2.1.0</t>
  </si>
  <si>
    <t>6.4.2.2.2.0</t>
  </si>
  <si>
    <t>6.4.2.3.0.0</t>
  </si>
  <si>
    <t>6.4.2.3.1.0</t>
  </si>
  <si>
    <t>6.4.2.3.2.0</t>
  </si>
  <si>
    <t>6.4.2.4.0.0</t>
  </si>
  <si>
    <t>6.4.2.4.1.0</t>
  </si>
  <si>
    <t>6.4.2.4.2.0</t>
  </si>
  <si>
    <t>6.4.2.5.0.0</t>
  </si>
  <si>
    <t>6.4.2.5.1.0</t>
  </si>
  <si>
    <t>6.4.2.5.2.0</t>
  </si>
  <si>
    <t>6.4.3.0.0.0</t>
  </si>
  <si>
    <t>Prêts et emprunts</t>
  </si>
  <si>
    <t>6.4.3.1.0.0</t>
  </si>
  <si>
    <t>6.4.3.1.1.0</t>
  </si>
  <si>
    <t>6.4.3.1.2.0</t>
  </si>
  <si>
    <t>6.4.3.2.0.0</t>
  </si>
  <si>
    <t>6.4.3.2.1.0</t>
  </si>
  <si>
    <t>6.4.3.2.2.0</t>
  </si>
  <si>
    <t>6.4.3.3.0.0</t>
  </si>
  <si>
    <t>6.4.3.3.1.0</t>
  </si>
  <si>
    <t>6.4.3.3.2.0</t>
  </si>
  <si>
    <t>6.4.3.4.0.0</t>
  </si>
  <si>
    <t>6.4.3.4.1.0</t>
  </si>
  <si>
    <t>6.4.3.4.2.0</t>
  </si>
  <si>
    <t>6.4.3.5.0.0</t>
  </si>
  <si>
    <t>6.4.3.5.1.0</t>
  </si>
  <si>
    <t>6.4.3.5.2.0</t>
  </si>
  <si>
    <t>6.4.4.0.0.0</t>
  </si>
  <si>
    <t>Assurances, pensions et garanties standardisées</t>
  </si>
  <si>
    <t>6.4.4.1.0.0</t>
  </si>
  <si>
    <t xml:space="preserve">Réserves techniques d’assurance dommage </t>
  </si>
  <si>
    <t>6.4.4.1.1.0</t>
  </si>
  <si>
    <t>6.4.4.1.2.0</t>
  </si>
  <si>
    <t>6.4.4.1.3.0</t>
  </si>
  <si>
    <t>6.4.4.1.4.0</t>
  </si>
  <si>
    <t>6.4.4.1.5.0</t>
  </si>
  <si>
    <t>6.4.4.2.0.0</t>
  </si>
  <si>
    <t xml:space="preserve">Droits à assurance-vie et arrérages </t>
  </si>
  <si>
    <t>6.4.4.2.1.0</t>
  </si>
  <si>
    <t>6.4.4.2.2.0</t>
  </si>
  <si>
    <t>6.4.4.2.3.0</t>
  </si>
  <si>
    <t>6.4.4.2.4.0</t>
  </si>
  <si>
    <t>6.4.4.2.5.0</t>
  </si>
  <si>
    <t>6.4.4.3.0.0</t>
  </si>
  <si>
    <t xml:space="preserve">Droits à pension </t>
  </si>
  <si>
    <t>6.4.4.3.1.0</t>
  </si>
  <si>
    <t>6.4.4.3.2.0</t>
  </si>
  <si>
    <t>6.4.4.3.3.0</t>
  </si>
  <si>
    <t>6.4.4.3.4.0</t>
  </si>
  <si>
    <t>6.4.4.3.5.0</t>
  </si>
  <si>
    <t>6.4.4.4.0.0</t>
  </si>
  <si>
    <t xml:space="preserve">Créances des fonds de pension sur les sponsors </t>
  </si>
  <si>
    <t>6.4.4.4.1.0</t>
  </si>
  <si>
    <t>6.4.4.4.2.0</t>
  </si>
  <si>
    <t>6.4.4.4.3.0</t>
  </si>
  <si>
    <t>6.4.4.4.4.0</t>
  </si>
  <si>
    <t>6.4.4.4.5.0</t>
  </si>
  <si>
    <t>6.4.4.5.0.0</t>
  </si>
  <si>
    <t>Droits à prestations autres que des pensions</t>
  </si>
  <si>
    <t>6.4.4.5.1.0</t>
  </si>
  <si>
    <t>6.4.4.5.2.0</t>
  </si>
  <si>
    <t>6.4.4.5.3.0</t>
  </si>
  <si>
    <t>6.4.4.5.4.0</t>
  </si>
  <si>
    <t>6.4.4.5.5.0</t>
  </si>
  <si>
    <t>6.4.4.6.0.0</t>
  </si>
  <si>
    <t>Provisions pour appels de garanties dans le cadre des garanties standardisées</t>
  </si>
  <si>
    <t>6.4.4.6.1.0</t>
  </si>
  <si>
    <t>6.4.4.6.2.0</t>
  </si>
  <si>
    <t>6.4.4.6.3.0</t>
  </si>
  <si>
    <t>6.4.4.6.4.0</t>
  </si>
  <si>
    <t>6.4.4.6.5.0</t>
  </si>
  <si>
    <t>6.4.5.0.0.0</t>
  </si>
  <si>
    <t>Crédits commerciaux et avances</t>
  </si>
  <si>
    <t>6.4.5.1.0.0</t>
  </si>
  <si>
    <t>6.4.5.1.1.0</t>
  </si>
  <si>
    <t>6.4.5.1.2.0</t>
  </si>
  <si>
    <t>6.4.5.2.0.0</t>
  </si>
  <si>
    <t>6.4.5.2.1.0</t>
  </si>
  <si>
    <t>6.4.5.2.2.0</t>
  </si>
  <si>
    <t>6.4.5.3.0.0</t>
  </si>
  <si>
    <t>6.4.5.3.1.0</t>
  </si>
  <si>
    <t>6.4.5.3.2.0</t>
  </si>
  <si>
    <t>6.4.5.4.0.0</t>
  </si>
  <si>
    <t>6.4.5.4.1.0</t>
  </si>
  <si>
    <t>6.4.5.4.2.0</t>
  </si>
  <si>
    <t>6.4.5.5.0.0</t>
  </si>
  <si>
    <t>6.4.5.5.1.0</t>
  </si>
  <si>
    <t>6.4.5.5.2.0</t>
  </si>
  <si>
    <t>6.4.6.0.0.0</t>
  </si>
  <si>
    <t>Autres comptes à recevoir ou à payer</t>
  </si>
  <si>
    <t>6.4.6.1.0.0</t>
  </si>
  <si>
    <t>6.4.6.1.1.0</t>
  </si>
  <si>
    <t>6.4.6.1.2.0</t>
  </si>
  <si>
    <t>6.4.6.2.0.0</t>
  </si>
  <si>
    <t>6.4.6.2.1.0</t>
  </si>
  <si>
    <t>6.4.6.2.2.0</t>
  </si>
  <si>
    <t>6.4.6.3.0.0</t>
  </si>
  <si>
    <t>6.4.6.3.1.0</t>
  </si>
  <si>
    <t>6.4.6.3.2.0</t>
  </si>
  <si>
    <t>6.4.6.4.0.0</t>
  </si>
  <si>
    <t>6.4.6.4.1.0</t>
  </si>
  <si>
    <t>6.4.6.4.2.0</t>
  </si>
  <si>
    <t>6.4.6.5.0.0</t>
  </si>
  <si>
    <t>6.4.6.5.1.0</t>
  </si>
  <si>
    <t>6.4.6.5.2.0</t>
  </si>
  <si>
    <t>Autres engagements</t>
  </si>
  <si>
    <t>6.5.5.0.0.0</t>
  </si>
  <si>
    <t>ERREURS ET OMMISSIONS</t>
  </si>
  <si>
    <t>SOLDE GLOBAL DE LA BALANCE</t>
  </si>
  <si>
    <t>FINANCEMENT DU SOLDE GLOBAL DE LA BALANCE</t>
  </si>
  <si>
    <t>Position des Autorités Monétaires</t>
  </si>
  <si>
    <t>6.5.0.0.0.0</t>
  </si>
  <si>
    <t>6.5.1.0.0.0</t>
  </si>
  <si>
    <t>Or monétaire</t>
  </si>
  <si>
    <t>6  5.1.1.0.0</t>
  </si>
  <si>
    <t>Réserves en or</t>
  </si>
  <si>
    <t>6.5.1.2.0.0</t>
  </si>
  <si>
    <t>Comptes en or non affectés</t>
  </si>
  <si>
    <t>6.5.2.0.0.0</t>
  </si>
  <si>
    <t>Droits de tirage spéciaux</t>
  </si>
  <si>
    <t>6.5.3.0.0.0.</t>
  </si>
  <si>
    <t>Position de réserve au FMI</t>
  </si>
  <si>
    <t>6.5.4.0.0.0</t>
  </si>
  <si>
    <t>Autres avoirs de réserve</t>
  </si>
  <si>
    <t>6.5.4.1.0.0</t>
  </si>
  <si>
    <t>6.5.4.1.2.0</t>
  </si>
  <si>
    <t>Créances sur les autorités monétaires</t>
  </si>
  <si>
    <t>6.5.4.1.1.0</t>
  </si>
  <si>
    <t>Dont, Compte d’opérations créditeur</t>
  </si>
  <si>
    <t>6.5.4.1.3.0</t>
  </si>
  <si>
    <t>Créances sur d’autres entités</t>
  </si>
  <si>
    <t>6.5.4.2.0.0</t>
  </si>
  <si>
    <t>Titres de créance</t>
  </si>
  <si>
    <t>6.5.4.2.1.0</t>
  </si>
  <si>
    <t>6.5.4.2.2.0</t>
  </si>
  <si>
    <t>6.5.4.3.0.0</t>
  </si>
  <si>
    <t>6.5.4.4.0.0</t>
  </si>
  <si>
    <t>Dérivés financiers</t>
  </si>
  <si>
    <t>6.5.4.5.0.0</t>
  </si>
  <si>
    <t>Autres créances</t>
  </si>
  <si>
    <t>Engagements liés aux réserves</t>
  </si>
  <si>
    <t>6.6.1.0.0.0</t>
  </si>
  <si>
    <t>Recours aux crédits du FMI</t>
  </si>
  <si>
    <t>6.6.6.2.0.0.0</t>
  </si>
  <si>
    <t>Allocations de DTS</t>
  </si>
  <si>
    <t>6.6.3.0.0.0</t>
  </si>
  <si>
    <t>6.6.3.1.0.0</t>
  </si>
  <si>
    <t>Numéraires et dépôts</t>
  </si>
  <si>
    <t>6.6.3.1.1.0</t>
  </si>
  <si>
    <t>Engagements envers les autorités monétaires</t>
  </si>
  <si>
    <t>Dont, Compte d’opérations débiteur</t>
  </si>
  <si>
    <t>6.6.3.1.2.0</t>
  </si>
  <si>
    <t>Dépôts des BIFE</t>
  </si>
  <si>
    <t>6.6.3.2.0.0</t>
  </si>
  <si>
    <t>6.6.3.2.1.0</t>
  </si>
  <si>
    <t>6.6.3.2.2.0</t>
  </si>
  <si>
    <t>6.6.3.3.0.0</t>
  </si>
  <si>
    <t>6.6.3.4.0.0</t>
  </si>
  <si>
    <t xml:space="preserve">Autres </t>
  </si>
  <si>
    <t>6.7.0.0.0.0</t>
  </si>
  <si>
    <t>FINANCEMENTS EXCEPTIONNELS</t>
  </si>
  <si>
    <t>6.7.1.0.0.0</t>
  </si>
  <si>
    <t xml:space="preserve">Transferts courants et/ou transferts de capital </t>
  </si>
  <si>
    <t>6.7.1.1.0.0</t>
  </si>
  <si>
    <t>Remises de dette</t>
  </si>
  <si>
    <t>6.7.1.1.1.0</t>
  </si>
  <si>
    <t>Remises des échéances courantes</t>
  </si>
  <si>
    <t>6.7.1.1.1.1</t>
  </si>
  <si>
    <t xml:space="preserve">Principal </t>
  </si>
  <si>
    <t>6.7.1.1.1.2</t>
  </si>
  <si>
    <t>6.7.1.1.2.0</t>
  </si>
  <si>
    <t>Remises des arriérés</t>
  </si>
  <si>
    <t>6.7.1.1.2.1</t>
  </si>
  <si>
    <t>6.7.1.1.2.2</t>
  </si>
  <si>
    <t>6.7.1.2.0.0</t>
  </si>
  <si>
    <t>Autres dons intergouvernementaux</t>
  </si>
  <si>
    <t>6.7.1.3.0.0</t>
  </si>
  <si>
    <t>Subventions provenant du compte de bonification du FMI</t>
  </si>
  <si>
    <t>6.7.2.0.0.0</t>
  </si>
  <si>
    <t xml:space="preserve">Investissements liés à la dette </t>
  </si>
  <si>
    <t>6.7.2.1.0.0</t>
  </si>
  <si>
    <t>6.7.2.2.0.0</t>
  </si>
  <si>
    <t>6.7.2.3.0.0</t>
  </si>
  <si>
    <t>Tirages sur de nouveaux prêts</t>
  </si>
  <si>
    <t>6.7.2.4.0.0</t>
  </si>
  <si>
    <t>Rééchelonnements de dettes existantes</t>
  </si>
  <si>
    <t>6.7.2.4.1.0</t>
  </si>
  <si>
    <t>Echéances courantes</t>
  </si>
  <si>
    <t>6.7.2.4.1.1</t>
  </si>
  <si>
    <t>6.7.2.4.1.2</t>
  </si>
  <si>
    <t>6.7.2.4.2.0</t>
  </si>
  <si>
    <t>Arriérés</t>
  </si>
  <si>
    <t>6.7.2.4.2.1</t>
  </si>
  <si>
    <t>6.7.2.4.2.2</t>
  </si>
  <si>
    <t>6.7.2.5.0.0</t>
  </si>
  <si>
    <t xml:space="preserve">Accumulations des arriérés </t>
  </si>
  <si>
    <t>6.7.2.6.0.0</t>
  </si>
  <si>
    <t>Réduction des arriérés par paiements</t>
  </si>
  <si>
    <t>6.7.2.7.0.0</t>
  </si>
  <si>
    <t>Réduction des arriérés par rééchelonnements, remises et conversions</t>
  </si>
  <si>
    <t>TOTAL GENERAL</t>
  </si>
  <si>
    <t>I</t>
  </si>
  <si>
    <t>II</t>
  </si>
  <si>
    <t>III</t>
  </si>
  <si>
    <t>IV</t>
  </si>
  <si>
    <t>V</t>
  </si>
  <si>
    <t>VI</t>
  </si>
  <si>
    <t>VII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</si>
  <si>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</si>
  <si>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</si>
  <si>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</si>
  <si>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</si>
  <si>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</si>
  <si>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</si>
  <si>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</si>
  <si>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</si>
  <si>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</si>
  <si>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</si>
  <si>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</si>
  <si>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</si>
  <si>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</si>
  <si>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</si>
  <si>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</si>
  <si>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</si>
  <si>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</si>
  <si>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</si>
  <si>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</si>
  <si>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</si>
  <si>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</si>
  <si>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</si>
  <si>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</si>
  <si>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</si>
  <si>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</si>
  <si>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</si>
  <si>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</si>
  <si>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</si>
  <si>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</si>
  <si>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</si>
  <si>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</si>
  <si>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</si>
  <si>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</si>
  <si>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</si>
  <si>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</si>
  <si>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</si>
  <si>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</si>
  <si>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</si>
  <si>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</si>
  <si>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</si>
  <si>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</si>
  <si>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</si>
  <si>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</si>
  <si>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</si>
  <si>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</si>
  <si>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</si>
  <si>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</si>
  <si>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</si>
  <si>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</si>
  <si>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</si>
  <si>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</si>
  <si>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</si>
  <si>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</si>
  <si>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</si>
  <si>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</si>
  <si>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</si>
  <si>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</si>
  <si>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</si>
  <si>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</si>
  <si>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</si>
  <si>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</si>
  <si>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</si>
  <si>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</si>
  <si>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</si>
  <si>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</si>
  <si>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</si>
  <si>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</si>
  <si>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</si>
  <si>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</si>
  <si>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</si>
  <si>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</si>
  <si>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</si>
  <si>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</si>
  <si>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</si>
  <si>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</si>
  <si>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</si>
  <si>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</si>
  <si>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</si>
  <si>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</si>
  <si>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</si>
  <si>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</si>
  <si>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</si>
  <si>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</si>
  <si>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</si>
  <si>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</si>
  <si>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</si>
  <si>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</si>
  <si>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</si>
  <si>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</si>
  <si>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</si>
  <si>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</si>
  <si>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</si>
  <si>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</si>
  <si>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</si>
  <si>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</si>
  <si>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</si>
  <si>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</si>
  <si>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</si>
  <si>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</si>
  <si>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</si>
  <si>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</si>
  <si>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</si>
  <si>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</si>
  <si>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</si>
  <si>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</si>
  <si>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</si>
  <si>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</si>
  <si>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</si>
  <si>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</si>
  <si>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</si>
  <si>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</si>
  <si>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</si>
  <si>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</si>
  <si>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</si>
  <si>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</si>
  <si>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</si>
  <si>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</si>
  <si>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</si>
  <si>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</si>
  <si>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</si>
  <si>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</si>
  <si>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</si>
  <si>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</si>
  <si>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</si>
  <si>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</si>
  <si>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</si>
  <si>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</si>
  <si>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</si>
  <si>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</si>
  <si>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</si>
  <si>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</si>
  <si>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</si>
  <si>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</si>
  <si>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</si>
  <si>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</si>
  <si>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</si>
  <si>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</si>
  <si>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</si>
  <si>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</si>
  <si>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</si>
  <si>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</si>
  <si>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</si>
  <si>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</si>
  <si>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</si>
  <si>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</si>
  <si>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</si>
  <si>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</si>
  <si>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</si>
  <si>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</si>
  <si>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</si>
  <si>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</si>
  <si>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</si>
  <si>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</si>
  <si>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</si>
  <si>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</si>
  <si>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</si>
  <si>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</si>
  <si>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</si>
  <si>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</si>
  <si>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</si>
  <si>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</si>
  <si>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</si>
  <si>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</si>
  <si>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</si>
  <si>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</si>
  <si>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</si>
  <si>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</si>
  <si>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</si>
  <si>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</si>
  <si>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</si>
  <si>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</si>
  <si>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</si>
  <si>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</si>
  <si>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</si>
  <si>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</si>
  <si>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</si>
  <si>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</si>
  <si>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</si>
  <si>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</si>
  <si>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</si>
  <si>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</si>
  <si>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</si>
  <si>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</si>
  <si>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</si>
  <si>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</si>
  <si>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</si>
  <si>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</si>
  <si>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</si>
  <si>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</si>
  <si>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</si>
  <si>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</si>
  <si>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</si>
  <si>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</si>
  <si>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</si>
  <si>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</si>
  <si>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</si>
  <si>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</si>
  <si>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</si>
  <si>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</si>
  <si>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</si>
  <si>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</si>
  <si>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</si>
  <si>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</si>
  <si>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</si>
  <si>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</si>
  <si>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</si>
  <si>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</si>
  <si>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</si>
  <si>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</si>
  <si>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</si>
  <si>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</si>
  <si>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</si>
  <si>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</si>
  <si>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</si>
  <si>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</si>
  <si>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</si>
  <si>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</si>
  <si>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</si>
  <si>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</si>
  <si>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</si>
  <si>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</si>
  <si>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</si>
  <si>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</si>
  <si>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</si>
  <si>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</si>
  <si>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Balance des Paiements </t>
  </si>
  <si>
    <t xml:space="preserve">    Titres de créance/engagements</t>
  </si>
  <si>
    <t>Variation nette des avoirs</t>
  </si>
  <si>
    <t>Variation nette des engagements</t>
  </si>
  <si>
    <t>Net</t>
  </si>
  <si>
    <t xml:space="preserve">  Solde du compte des transactions courantes (+ excédent; - déficit)</t>
  </si>
  <si>
    <t xml:space="preserve">    Solde des biens et services (+ excédent; - déficit)</t>
  </si>
  <si>
    <t xml:space="preserve">   Solde du commerce de biens (+ excédent; - déficit)</t>
  </si>
  <si>
    <t xml:space="preserve">    Dont, Réexportations</t>
  </si>
  <si>
    <t xml:space="preserve">    Biens vendus dans le cadre du négoce international</t>
  </si>
  <si>
    <t xml:space="preserve">   Solde du commerce de services (+ excédent; - déficit)</t>
  </si>
  <si>
    <t xml:space="preserve">   Services de fabrication fournis sur des intrants physiques détenus par des tiers</t>
  </si>
  <si>
    <t xml:space="preserve">    Biens destinés à transformation à l’étranger déclarante</t>
  </si>
  <si>
    <t xml:space="preserve">   Services d’entretien et de réparation non inclus ailleurs</t>
  </si>
  <si>
    <t xml:space="preserve">    Autres modes de transport</t>
  </si>
  <si>
    <t xml:space="preserve">     Autres </t>
  </si>
  <si>
    <t xml:space="preserve">    Construction</t>
  </si>
  <si>
    <t xml:space="preserve">     Construction réalisés à l’étranger</t>
  </si>
  <si>
    <t xml:space="preserve">     Construction réalisés dans l’économie déclarante</t>
  </si>
  <si>
    <t xml:space="preserve">   Services d'assurance et de pension</t>
  </si>
  <si>
    <t xml:space="preserve">    Assurance directe</t>
  </si>
  <si>
    <t xml:space="preserve">    Réassurance</t>
  </si>
  <si>
    <t xml:space="preserve">    Service auxilliaires d'assurance</t>
  </si>
  <si>
    <t xml:space="preserve">    Service de pension et de garantie standard</t>
  </si>
  <si>
    <t xml:space="preserve">    Services financiers explicitement facturés et autres</t>
  </si>
  <si>
    <t xml:space="preserve">    Services d'intermédiation financière mesurés indirectement</t>
  </si>
  <si>
    <t xml:space="preserve">    Frais pour usage de propriété intellectuelle non inclus par ailleurs</t>
  </si>
  <si>
    <t xml:space="preserve">    Service de télécommunications, d'informatique et d'information</t>
  </si>
  <si>
    <t xml:space="preserve">     Services d’Information</t>
  </si>
  <si>
    <t xml:space="preserve">     Service de recherche et développement</t>
  </si>
  <si>
    <t xml:space="preserve">     Services spécialisés et services de conseils en gestion</t>
  </si>
  <si>
    <t xml:space="preserve">     Services techniques, liés au commerce  et autres services aux entreprises</t>
  </si>
  <si>
    <t xml:space="preserve">     Services audiovisuels et  connexes</t>
  </si>
  <si>
    <t xml:space="preserve">     Autres services personnels, culturels et relatifs aux loisirs</t>
  </si>
  <si>
    <t xml:space="preserve">   Biens et services des Administrations Publiques non inclus par ailleurs</t>
  </si>
  <si>
    <t xml:space="preserve">   Revenu primaire</t>
  </si>
  <si>
    <t xml:space="preserve">   Rémunérations des salariés</t>
  </si>
  <si>
    <t xml:space="preserve">     Revenus des actions et parts dans les fonds de placement</t>
  </si>
  <si>
    <t xml:space="preserve">      Dividendes et prélèvements sur les revenus des quasi-sociétés</t>
  </si>
  <si>
    <t xml:space="preserve">       Entreprises d’investissement direct dans un investisseur direct (à rebours)</t>
  </si>
  <si>
    <t xml:space="preserve">       Entre entreprises sœurs</t>
  </si>
  <si>
    <t xml:space="preserve">        si la société mère ayant la contrôle ultime est résidente</t>
  </si>
  <si>
    <t xml:space="preserve">        si la société mère ayant la contrôle ultime n'est pas résidente</t>
  </si>
  <si>
    <t xml:space="preserve">        si la société mère ayant la contrôle ultime n'est pas connue</t>
  </si>
  <si>
    <t xml:space="preserve">      Entre entreprises sœurs</t>
  </si>
  <si>
    <t xml:space="preserve">       si la société mère ayant la contrôle ultime est résidente</t>
  </si>
  <si>
    <t xml:space="preserve">       si la société mère ayant la contrôle ultime n'est pas connue</t>
  </si>
  <si>
    <t xml:space="preserve">      Dividendes sur actions hors parts dans les fonds de placement</t>
  </si>
  <si>
    <t xml:space="preserve">      Revenus des investissements attribuables aux propriétaires parts de fonds de placement</t>
  </si>
  <si>
    <t xml:space="preserve">      A court terme </t>
  </si>
  <si>
    <t xml:space="preserve">      A long terme </t>
  </si>
  <si>
    <t xml:space="preserve">     Revenus des investissements attribuables aux bénéficiares de contrats d’assurance, de pension et de garanties standard</t>
  </si>
  <si>
    <t xml:space="preserve">     Revenus des actions et des parts dans les fonds de placement</t>
  </si>
  <si>
    <t xml:space="preserve">    Impôts sur la production et les importations</t>
  </si>
  <si>
    <t xml:space="preserve">    Subventions </t>
  </si>
  <si>
    <t xml:space="preserve">    Impôts courants sur le revenu, le patrimoine, etc.</t>
  </si>
  <si>
    <t xml:space="preserve">    Transferts courants divers des Administrations Publiques</t>
  </si>
  <si>
    <t xml:space="preserve">   Sociétés financières, sociétés non financières, menages et ISBLM</t>
  </si>
  <si>
    <t xml:space="preserve">    Transferts personnels (transferts courants entre menages résidents et non-résidents)</t>
  </si>
  <si>
    <t xml:space="preserve">     Impôts courants sur le revenu, le patrimoine, etc.</t>
  </si>
  <si>
    <t xml:space="preserve">     Primes d'assurance nettes hors assurance-vie </t>
  </si>
  <si>
    <t xml:space="preserve">     Indemnités d'assurance hors assurance-vie </t>
  </si>
  <si>
    <t xml:space="preserve">     Transferts courants divers</t>
  </si>
  <si>
    <t xml:space="preserve">    Sociétés financières, sociétés non financières, menages et ISBLM</t>
  </si>
  <si>
    <t xml:space="preserve">   Capacité (+)/Besoin (-) de financement du solde des transactions courantes et de capital</t>
  </si>
  <si>
    <t>Acquisition nette d'actifs financiers</t>
  </si>
  <si>
    <t>Accroissement net des passifs</t>
  </si>
  <si>
    <t xml:space="preserve">  Capacité (+)/Besoin (-) de financement du compte financier</t>
  </si>
  <si>
    <t xml:space="preserve">   Investissements Directs</t>
  </si>
  <si>
    <t xml:space="preserve">    Actions et parts de fonds de placement </t>
  </si>
  <si>
    <t xml:space="preserve">     Actions et autres participations autres que réinvestissements des bénéfices</t>
  </si>
  <si>
    <t xml:space="preserve">      entreprises d’investissement direct dans un investisseur direct (investissement à rebours)</t>
  </si>
  <si>
    <t xml:space="preserve">      entre entreprises sœurs</t>
  </si>
  <si>
    <t xml:space="preserve">       si la société mère ayant le contrôle ultime est résidente</t>
  </si>
  <si>
    <t xml:space="preserve">       si la société mère ayant le contrôle ultime est non résidente</t>
  </si>
  <si>
    <t xml:space="preserve">        si la société mère ayant le contrôle ultime n'est pas connue</t>
  </si>
  <si>
    <t xml:space="preserve">    Instruments de dette</t>
  </si>
  <si>
    <t xml:space="preserve">      Créances d’un investisseur direct sur des entreprises d’investissement direct</t>
  </si>
  <si>
    <t xml:space="preserve">      Créances des entreprises d’investissement direct sur un investisseur direct
(investissement à rebours)</t>
  </si>
  <si>
    <t xml:space="preserve">       si la société mère ayant le contrôle ultime n'est pas connue</t>
  </si>
  <si>
    <t xml:space="preserve">     Etablissements de dépôts autres que la banque centrale</t>
  </si>
  <si>
    <t xml:space="preserve">     Autres secteurs</t>
  </si>
  <si>
    <t xml:space="preserve">    Titres de créance </t>
  </si>
  <si>
    <t xml:space="preserve">     Banque centrale</t>
  </si>
  <si>
    <t xml:space="preserve">      À court terme</t>
  </si>
  <si>
    <t xml:space="preserve">      À long terme</t>
  </si>
  <si>
    <t xml:space="preserve">      Autres secteurs</t>
  </si>
  <si>
    <t xml:space="preserve">       À court terme</t>
  </si>
  <si>
    <t xml:space="preserve">       À long terme</t>
  </si>
  <si>
    <t xml:space="preserve">   Dérivés financiers (autres que les réserves) et options sur titres des salariés </t>
  </si>
  <si>
    <t xml:space="preserve">    Banque centrale</t>
  </si>
  <si>
    <t xml:space="preserve">    Etablissements de dépôts autres que la banque centrale</t>
  </si>
  <si>
    <t xml:space="preserve">   Autres investissements </t>
  </si>
  <si>
    <t xml:space="preserve">    Autres participations </t>
  </si>
  <si>
    <t xml:space="preserve">    numéraire et dépôts </t>
  </si>
  <si>
    <t xml:space="preserve">       Autres secteurs</t>
  </si>
  <si>
    <t xml:space="preserve">    Prêts </t>
  </si>
  <si>
    <t xml:space="preserve">      Autres prêts à court terme</t>
  </si>
  <si>
    <t xml:space="preserve">      Autres prêts à long terme</t>
  </si>
  <si>
    <t xml:space="preserve">      Crédits et prêts du FMI (autres que réserves)</t>
  </si>
  <si>
    <t xml:space="preserve">    Systèmes d’assurances, de pensions et de garanties standard </t>
  </si>
  <si>
    <t xml:space="preserve">      Banque centrale</t>
  </si>
  <si>
    <t xml:space="preserve">    Crédits commerciaux et avances </t>
  </si>
  <si>
    <t xml:space="preserve">     Etablissements de dépôts</t>
  </si>
  <si>
    <t xml:space="preserve">    Autres comptes à recevoir/à payer </t>
  </si>
  <si>
    <t xml:space="preserve">       Droits de tirages spéciaux</t>
  </si>
  <si>
    <t xml:space="preserve">     Or physique</t>
  </si>
  <si>
    <t xml:space="preserve">     Comptes en or non alloués</t>
  </si>
  <si>
    <t xml:space="preserve">    droits de tirage spéciaux </t>
  </si>
  <si>
    <t xml:space="preserve">      Titres</t>
  </si>
  <si>
    <t xml:space="preserve">     Titres de créance </t>
  </si>
  <si>
    <t xml:space="preserve">     Actions et parts de fonds de placement </t>
  </si>
  <si>
    <t xml:space="preserve"> ERREURS ET OMMISSIONS NETTES</t>
  </si>
  <si>
    <t xml:space="preserve"> POSTES POUR MEMOIRE - FINANCEMENTS EXCEPTIONNELS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</si>
  <si>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</si>
  <si>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</si>
  <si>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</si>
  <si>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</si>
  <si>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</si>
  <si>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</si>
  <si>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</si>
  <si>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</si>
  <si>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</si>
  <si>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</si>
  <si>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</si>
  <si>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</si>
  <si>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</si>
  <si>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</si>
  <si>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</si>
  <si>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</si>
  <si>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</si>
  <si>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</si>
  <si>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</si>
  <si>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</si>
  <si>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</si>
  <si>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</si>
  <si>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</si>
  <si>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</si>
  <si>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</si>
  <si>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</si>
  <si>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</si>
  <si>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</si>
  <si>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</si>
  <si>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</si>
  <si>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</si>
  <si>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</si>
  <si>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</si>
  <si>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</si>
  <si>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</si>
  <si>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</si>
  <si>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</si>
  <si>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</si>
  <si>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</si>
  <si>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</si>
  <si>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</si>
  <si>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</si>
  <si>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</si>
  <si>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</si>
  <si>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</si>
  <si>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</si>
  <si>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</si>
  <si>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</si>
  <si>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</si>
  <si>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</si>
  <si>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</si>
  <si>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</si>
  <si>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</si>
  <si>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</si>
  <si>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</si>
  <si>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</si>
  <si>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</si>
  <si>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</si>
  <si>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</si>
  <si>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</si>
  <si>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</si>
  <si>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</si>
  <si>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</si>
  <si>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</si>
  <si>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</si>
  <si>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</si>
  <si>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</si>
  <si>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</si>
  <si>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</si>
  <si>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</si>
  <si>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</si>
  <si>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</si>
  <si>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</si>
  <si>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</si>
  <si>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</si>
  <si>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</si>
  <si>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</si>
  <si>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</si>
  <si>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</si>
  <si>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</si>
  <si>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</si>
  <si>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</si>
  <si>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</si>
  <si>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</si>
  <si>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</si>
  <si>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</si>
  <si>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</si>
  <si>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</si>
  <si>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</si>
  <si>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</si>
  <si>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</si>
  <si>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</si>
  <si>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</si>
  <si>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</si>
  <si>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</si>
  <si>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</si>
  <si>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</si>
  <si>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</si>
  <si>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</si>
  <si>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</si>
  <si>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</si>
  <si>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</si>
  <si>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</si>
  <si>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</si>
  <si>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</si>
  <si>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</si>
  <si>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</si>
  <si>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</si>
  <si>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</si>
  <si>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</si>
  <si>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</si>
  <si>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</si>
  <si>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</si>
  <si>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</si>
  <si>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</si>
  <si>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</si>
  <si>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</si>
  <si>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</si>
  <si>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</si>
  <si>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</si>
  <si>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</si>
  <si>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</si>
  <si>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</si>
  <si>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</si>
  <si>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</si>
  <si>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</si>
  <si>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</si>
  <si>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</si>
  <si>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</si>
  <si>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</si>
  <si>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</si>
  <si>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</si>
  <si>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</si>
  <si>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</si>
  <si>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</si>
  <si>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</si>
  <si>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</si>
  <si>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</si>
  <si>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</si>
  <si>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</si>
  <si>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</si>
  <si>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</si>
  <si>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</si>
  <si>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</si>
  <si>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</si>
  <si>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</si>
  <si>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</si>
  <si>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</si>
  <si>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</si>
  <si>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</si>
  <si>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</si>
  <si>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</si>
  <si>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</si>
  <si>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</si>
  <si>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</si>
  <si>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</si>
  <si>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</si>
  <si>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</si>
  <si>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</si>
  <si>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</si>
  <si>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</si>
  <si>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</si>
  <si>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</si>
  <si>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</si>
  <si>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</si>
  <si>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</si>
  <si>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</si>
  <si>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</si>
  <si>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</si>
  <si>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</si>
  <si>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</si>
  <si>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</si>
  <si>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</si>
  <si>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</si>
  <si>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</si>
  <si>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</si>
  <si>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</si>
  <si>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</si>
  <si>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</si>
  <si>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</si>
  <si>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</si>
  <si>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</si>
  <si>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</si>
  <si>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</si>
  <si>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</si>
  <si>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</si>
  <si>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</si>
  <si>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</si>
  <si>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</si>
  <si>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</si>
  <si>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République du Congo</t>
  </si>
  <si>
    <t>Direction Nationale Ndjamena</t>
  </si>
  <si>
    <t>Balance des paiements analytique provisoire de l'exercice 2013 arrêtée au 31/12/2013</t>
  </si>
  <si>
    <t>BDP 2013</t>
  </si>
  <si>
    <t>Balance des paiements analytique provisoire de l'exercice 2023 arrêtée au 31/12/2023</t>
  </si>
  <si>
    <t>Balance des Paiements type provisoire de l'exercice 2023 arrêtées au 31/12/2023</t>
  </si>
  <si>
    <t>Balance des Paiements analytique provisoire de l'exercice 2023 arrêtées au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</si>
</sst>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57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7.5"/>
      <color indexed="8"/>
      <name val="Times New Roman"/>
      <family val="1"/>
    </font>
    <font>
      <i/>
      <sz val="7.5"/>
      <color indexed="8"/>
      <name val="Times New Roman"/>
      <family val="1"/>
    </font>
    <font>
      <b/>
      <i/>
      <sz val="7.5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3"/>
      <color theme="1"/>
      <name val="Cg times"/>
    </font>
    <font>
      <sz val="13"/>
      <color theme="1"/>
      <name val="Calibri"/>
      <family val="2"/>
      <scheme val="minor"/>
    </font>
    <font>
      <sz val="13"/>
      <color theme="1"/>
      <name val="Cg times"/>
    </font>
    <font>
      <b/>
      <sz val="13"/>
      <color rgb="FF000000"/>
      <name val="Cg times"/>
    </font>
    <font>
      <b/>
      <sz val="8"/>
      <color rgb="FF000000"/>
      <name val="Cg times"/>
    </font>
    <font>
      <sz val="8"/>
      <color rgb="FF000000"/>
      <name val="Cg times"/>
    </font>
    <font>
      <b/>
      <sz val="13"/>
      <color rgb="FF000000"/>
      <name val="Times New Roman"/>
      <family val="1"/>
    </font>
    <font>
      <b/>
      <sz val="13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b/>
      <sz val="11"/>
      <color rgb="FFFF0000"/>
      <name val="Times New Roman"/>
      <family val="1"/>
    </font>
    <font>
      <sz val="13"/>
      <color rgb="FFFF0000"/>
      <name val="Times New Roman"/>
      <family val="1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6" fillId="0" borderId="0" applyFont="0" applyFill="0" applyBorder="0" applyAlignment="0" applyProtection="0"/>
    <xf numFmtId="0" fontId="27" fillId="0" borderId="0"/>
    <xf numFmtId="164" fontId="26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266">
    <xf numFmtId="0" fontId="0" fillId="0" borderId="0" xfId="0"/>
    <xf numFmtId="0" fontId="4" fillId="0" borderId="0" xfId="0" applyFont="1" applyAlignment="1">
      <alignment horizontal="left" indent="15"/>
    </xf>
    <xf numFmtId="0" fontId="5" fillId="0" borderId="0" xfId="0" applyFont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15" fillId="4" borderId="4" xfId="0" applyFont="1" applyFill="1" applyBorder="1" applyAlignment="1">
      <alignment horizontal="right" vertical="center" wrapText="1"/>
    </xf>
    <xf numFmtId="3" fontId="15" fillId="4" borderId="4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 wrapText="1"/>
    </xf>
    <xf numFmtId="3" fontId="0" fillId="0" borderId="4" xfId="0" applyNumberForma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3"/>
    </xf>
    <xf numFmtId="0" fontId="11" fillId="0" borderId="5" xfId="0" applyFont="1" applyBorder="1" applyAlignment="1">
      <alignment horizontal="left" vertical="center" wrapText="1" indent="4"/>
    </xf>
    <xf numFmtId="0" fontId="10" fillId="0" borderId="5" xfId="0" applyFont="1" applyBorder="1" applyAlignment="1">
      <alignment horizontal="left" vertical="center" wrapText="1" indent="2"/>
    </xf>
    <xf numFmtId="0" fontId="11" fillId="0" borderId="5" xfId="0" applyFont="1" applyBorder="1" applyAlignment="1">
      <alignment horizontal="left" vertical="center" wrapText="1" indent="3"/>
    </xf>
    <xf numFmtId="0" fontId="10" fillId="0" borderId="5" xfId="0" applyFont="1" applyBorder="1" applyAlignment="1">
      <alignment horizontal="left" vertical="center" wrapText="1" indent="4"/>
    </xf>
    <xf numFmtId="0" fontId="12" fillId="0" borderId="5" xfId="0" applyFont="1" applyBorder="1" applyAlignment="1">
      <alignment horizontal="left" vertical="center" wrapText="1" indent="5"/>
    </xf>
    <xf numFmtId="0" fontId="13" fillId="0" borderId="5" xfId="0" applyFont="1" applyBorder="1" applyAlignment="1">
      <alignment horizontal="left" vertical="center" wrapText="1" indent="5"/>
    </xf>
    <xf numFmtId="0" fontId="1" fillId="0" borderId="5" xfId="0" applyFont="1" applyBorder="1" applyAlignment="1">
      <alignment horizontal="left" vertical="center" wrapText="1" indent="4"/>
    </xf>
    <xf numFmtId="0" fontId="1" fillId="0" borderId="5" xfId="0" applyFont="1" applyBorder="1" applyAlignment="1">
      <alignment horizontal="left" vertical="center" wrapText="1" indent="3"/>
    </xf>
    <xf numFmtId="0" fontId="2" fillId="0" borderId="5" xfId="0" applyFont="1" applyBorder="1" applyAlignment="1">
      <alignment horizontal="left" vertical="center" wrapText="1" indent="4"/>
    </xf>
    <xf numFmtId="0" fontId="2" fillId="0" borderId="5" xfId="0" applyFont="1" applyBorder="1" applyAlignment="1">
      <alignment horizontal="left" vertical="center" wrapText="1" indent="3"/>
    </xf>
    <xf numFmtId="0" fontId="2" fillId="3" borderId="5" xfId="0" applyFont="1" applyFill="1" applyBorder="1" applyAlignment="1">
      <alignment horizontal="left" vertical="center" wrapText="1" indent="3"/>
    </xf>
    <xf numFmtId="0" fontId="2" fillId="3" borderId="5" xfId="0" applyFont="1" applyFill="1" applyBorder="1" applyAlignment="1">
      <alignment horizontal="left" vertical="center" wrapText="1" indent="4"/>
    </xf>
    <xf numFmtId="0" fontId="14" fillId="0" borderId="5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5"/>
    </xf>
    <xf numFmtId="0" fontId="2" fillId="0" borderId="5" xfId="0" applyFont="1" applyBorder="1" applyAlignment="1">
      <alignment horizontal="left" vertical="center" wrapText="1" indent="6"/>
    </xf>
    <xf numFmtId="0" fontId="13" fillId="0" borderId="5" xfId="0" applyFont="1" applyBorder="1" applyAlignment="1">
      <alignment horizontal="left" vertical="center" wrapText="1" indent="7"/>
    </xf>
    <xf numFmtId="0" fontId="2" fillId="0" borderId="5" xfId="0" applyFont="1" applyBorder="1" applyAlignment="1">
      <alignment horizontal="left" vertical="center" wrapText="1" indent="5"/>
    </xf>
    <xf numFmtId="0" fontId="13" fillId="0" borderId="5" xfId="0" applyFont="1" applyBorder="1" applyAlignment="1">
      <alignment horizontal="left" vertical="center" wrapText="1" indent="6"/>
    </xf>
    <xf numFmtId="0" fontId="13" fillId="3" borderId="5" xfId="0" applyFont="1" applyFill="1" applyBorder="1" applyAlignment="1">
      <alignment horizontal="left" vertical="center" wrapText="1" indent="5"/>
    </xf>
    <xf numFmtId="0" fontId="13" fillId="0" borderId="5" xfId="0" applyFont="1" applyBorder="1" applyAlignment="1">
      <alignment horizontal="left" vertical="center" wrapText="1" indent="4"/>
    </xf>
    <xf numFmtId="0" fontId="1" fillId="0" borderId="5" xfId="0" applyFont="1" applyBorder="1" applyAlignment="1">
      <alignment horizontal="left" vertical="center" wrapText="1" indent="2"/>
    </xf>
    <xf numFmtId="0" fontId="10" fillId="0" borderId="5" xfId="0" applyFont="1" applyBorder="1"/>
    <xf numFmtId="0" fontId="8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3"/>
    </xf>
    <xf numFmtId="0" fontId="1" fillId="0" borderId="5" xfId="0" applyFont="1" applyFill="1" applyBorder="1" applyAlignment="1">
      <alignment horizontal="left" vertical="center" wrapText="1" indent="1"/>
    </xf>
    <xf numFmtId="0" fontId="16" fillId="0" borderId="5" xfId="0" applyFont="1" applyFill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7" fillId="0" borderId="5" xfId="0" applyNumberFormat="1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3" fontId="15" fillId="4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6" fillId="2" borderId="9" xfId="0" applyFont="1" applyFill="1" applyBorder="1" applyAlignment="1">
      <alignment horizontal="center" vertical="center" wrapText="1"/>
    </xf>
    <xf numFmtId="3" fontId="9" fillId="6" borderId="9" xfId="0" applyNumberFormat="1" applyFont="1" applyFill="1" applyBorder="1" applyAlignment="1">
      <alignment vertical="center" wrapText="1"/>
    </xf>
    <xf numFmtId="3" fontId="9" fillId="5" borderId="9" xfId="0" applyNumberFormat="1" applyFont="1" applyFill="1" applyBorder="1" applyAlignment="1">
      <alignment vertical="center" wrapText="1"/>
    </xf>
    <xf numFmtId="3" fontId="7" fillId="5" borderId="9" xfId="0" applyNumberFormat="1" applyFont="1" applyFill="1" applyBorder="1" applyAlignment="1">
      <alignment vertical="center" wrapText="1"/>
    </xf>
    <xf numFmtId="3" fontId="7" fillId="6" borderId="9" xfId="0" applyNumberFormat="1" applyFont="1" applyFill="1" applyBorder="1" applyAlignment="1">
      <alignment vertical="center" wrapText="1"/>
    </xf>
    <xf numFmtId="3" fontId="9" fillId="6" borderId="9" xfId="0" applyNumberFormat="1" applyFont="1" applyFill="1" applyBorder="1" applyAlignment="1">
      <alignment horizontal="right" vertical="center" wrapText="1"/>
    </xf>
    <xf numFmtId="3" fontId="9" fillId="5" borderId="9" xfId="0" applyNumberFormat="1" applyFont="1" applyFill="1" applyBorder="1" applyAlignment="1">
      <alignment horizontal="right" vertical="center" wrapText="1"/>
    </xf>
    <xf numFmtId="3" fontId="7" fillId="6" borderId="9" xfId="0" applyNumberFormat="1" applyFont="1" applyFill="1" applyBorder="1" applyAlignment="1">
      <alignment horizontal="right" vertical="center" wrapText="1"/>
    </xf>
    <xf numFmtId="3" fontId="7" fillId="5" borderId="9" xfId="0" applyNumberFormat="1" applyFont="1" applyFill="1" applyBorder="1" applyAlignment="1">
      <alignment horizontal="right" vertical="center" wrapText="1"/>
    </xf>
    <xf numFmtId="0" fontId="0" fillId="5" borderId="9" xfId="0" applyFill="1" applyBorder="1"/>
    <xf numFmtId="3" fontId="0" fillId="5" borderId="9" xfId="0" applyNumberFormat="1" applyFill="1" applyBorder="1"/>
    <xf numFmtId="3" fontId="0" fillId="6" borderId="9" xfId="0" applyNumberFormat="1" applyFill="1" applyBorder="1"/>
    <xf numFmtId="3" fontId="9" fillId="5" borderId="14" xfId="0" applyNumberFormat="1" applyFont="1" applyFill="1" applyBorder="1" applyAlignment="1">
      <alignment vertical="center" wrapText="1"/>
    </xf>
    <xf numFmtId="3" fontId="9" fillId="6" borderId="14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 applyProtection="1">
      <alignment vertical="top" wrapText="1"/>
      <protection locked="0"/>
    </xf>
    <xf numFmtId="3" fontId="22" fillId="0" borderId="9" xfId="0" applyNumberFormat="1" applyFont="1" applyFill="1" applyBorder="1" applyAlignment="1" applyProtection="1">
      <alignment horizontal="center" vertical="center" wrapText="1"/>
    </xf>
    <xf numFmtId="3" fontId="9" fillId="7" borderId="9" xfId="0" applyNumberFormat="1" applyFont="1" applyFill="1" applyBorder="1" applyAlignment="1">
      <alignment horizontal="center" vertical="center" wrapText="1"/>
    </xf>
    <xf numFmtId="3" fontId="21" fillId="7" borderId="9" xfId="0" applyNumberFormat="1" applyFont="1" applyFill="1" applyBorder="1" applyAlignment="1" applyProtection="1">
      <alignment horizontal="center" vertical="center" wrapText="1"/>
    </xf>
    <xf numFmtId="3" fontId="22" fillId="7" borderId="9" xfId="0" applyNumberFormat="1" applyFont="1" applyFill="1" applyBorder="1" applyAlignment="1" applyProtection="1">
      <alignment horizontal="center" vertical="center" wrapText="1"/>
    </xf>
    <xf numFmtId="3" fontId="24" fillId="0" borderId="9" xfId="0" applyNumberFormat="1" applyFont="1" applyFill="1" applyBorder="1" applyAlignment="1" applyProtection="1">
      <alignment horizontal="center" vertical="center" wrapText="1"/>
    </xf>
    <xf numFmtId="3" fontId="25" fillId="7" borderId="9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9" fillId="0" borderId="0" xfId="0" applyFont="1"/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/>
    <xf numFmtId="0" fontId="33" fillId="0" borderId="0" xfId="0" applyFont="1" applyBorder="1"/>
    <xf numFmtId="0" fontId="34" fillId="0" borderId="0" xfId="0" applyFont="1" applyBorder="1"/>
    <xf numFmtId="0" fontId="32" fillId="0" borderId="0" xfId="0" applyFont="1" applyBorder="1"/>
    <xf numFmtId="0" fontId="33" fillId="0" borderId="0" xfId="0" applyFont="1" applyFill="1" applyBorder="1" applyAlignment="1" applyProtection="1">
      <alignment wrapText="1"/>
      <protection locked="0"/>
    </xf>
    <xf numFmtId="0" fontId="33" fillId="0" borderId="0" xfId="0" applyFont="1"/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3" fontId="23" fillId="7" borderId="9" xfId="0" applyNumberFormat="1" applyFont="1" applyFill="1" applyBorder="1" applyAlignment="1">
      <alignment horizontal="center"/>
    </xf>
    <xf numFmtId="0" fontId="39" fillId="8" borderId="20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3" fontId="40" fillId="0" borderId="22" xfId="0" applyNumberFormat="1" applyFont="1" applyFill="1" applyBorder="1" applyAlignment="1">
      <alignment vertical="top" shrinkToFit="1"/>
    </xf>
    <xf numFmtId="3" fontId="41" fillId="0" borderId="22" xfId="0" applyNumberFormat="1" applyFont="1" applyFill="1" applyBorder="1" applyAlignment="1">
      <alignment vertical="center" wrapText="1"/>
    </xf>
    <xf numFmtId="3" fontId="39" fillId="0" borderId="22" xfId="0" applyNumberFormat="1" applyFont="1" applyFill="1" applyBorder="1" applyAlignment="1">
      <alignment horizontal="center" vertical="top" wrapText="1"/>
    </xf>
    <xf numFmtId="3" fontId="40" fillId="7" borderId="22" xfId="0" applyNumberFormat="1" applyFont="1" applyFill="1" applyBorder="1" applyAlignment="1">
      <alignment vertical="top" shrinkToFit="1"/>
    </xf>
    <xf numFmtId="0" fontId="21" fillId="4" borderId="9" xfId="0" applyNumberFormat="1" applyFont="1" applyFill="1" applyBorder="1" applyAlignment="1" applyProtection="1">
      <alignment horizontal="center" vertical="center" wrapText="1"/>
    </xf>
    <xf numFmtId="0" fontId="28" fillId="4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30" fillId="0" borderId="0" xfId="0" applyFont="1" applyBorder="1" applyAlignment="1">
      <alignment vertical="center"/>
    </xf>
    <xf numFmtId="0" fontId="29" fillId="0" borderId="0" xfId="0" applyFont="1" applyBorder="1"/>
    <xf numFmtId="0" fontId="19" fillId="0" borderId="0" xfId="0" applyNumberFormat="1" applyFont="1" applyFill="1" applyBorder="1" applyAlignment="1" applyProtection="1">
      <alignment horizontal="left" vertical="top" wrapText="1"/>
    </xf>
    <xf numFmtId="0" fontId="21" fillId="4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25" fillId="0" borderId="9" xfId="0" applyNumberFormat="1" applyFont="1" applyFill="1" applyBorder="1" applyAlignment="1" applyProtection="1">
      <alignment horizontal="center" vertical="center" wrapText="1"/>
    </xf>
    <xf numFmtId="3" fontId="16" fillId="0" borderId="9" xfId="0" applyNumberFormat="1" applyFont="1" applyFill="1" applyBorder="1" applyAlignment="1" applyProtection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21" fillId="0" borderId="9" xfId="0" applyNumberFormat="1" applyFont="1" applyFill="1" applyBorder="1" applyAlignment="1" applyProtection="1">
      <alignment horizontal="center" vertical="center" wrapText="1"/>
    </xf>
    <xf numFmtId="3" fontId="42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Font="1" applyBorder="1"/>
    <xf numFmtId="3" fontId="0" fillId="0" borderId="9" xfId="0" applyNumberFormat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 vertical="top" wrapText="1"/>
    </xf>
    <xf numFmtId="3" fontId="43" fillId="0" borderId="22" xfId="0" applyNumberFormat="1" applyFont="1" applyFill="1" applyBorder="1" applyAlignment="1">
      <alignment vertical="top" shrinkToFit="1"/>
    </xf>
    <xf numFmtId="3" fontId="43" fillId="0" borderId="22" xfId="0" applyNumberFormat="1" applyFont="1" applyFill="1" applyBorder="1" applyAlignment="1">
      <alignment vertical="center" wrapText="1"/>
    </xf>
    <xf numFmtId="0" fontId="25" fillId="0" borderId="23" xfId="2" applyFont="1" applyFill="1" applyBorder="1" applyAlignment="1">
      <alignment vertical="center" wrapText="1"/>
    </xf>
    <xf numFmtId="0" fontId="25" fillId="0" borderId="23" xfId="2" applyFont="1" applyFill="1" applyBorder="1" applyAlignment="1">
      <alignment vertical="top" wrapText="1"/>
    </xf>
    <xf numFmtId="0" fontId="25" fillId="0" borderId="23" xfId="2" applyFont="1" applyFill="1" applyBorder="1" applyAlignment="1">
      <alignment horizontal="left" vertical="top" wrapText="1" indent="2"/>
    </xf>
    <xf numFmtId="0" fontId="25" fillId="0" borderId="23" xfId="2" applyFont="1" applyFill="1" applyBorder="1" applyAlignment="1">
      <alignment horizontal="left" vertical="top" wrapText="1" indent="1"/>
    </xf>
    <xf numFmtId="0" fontId="25" fillId="0" borderId="23" xfId="2" applyFont="1" applyFill="1" applyBorder="1" applyAlignment="1">
      <alignment horizontal="left" vertical="top" wrapText="1" indent="3"/>
    </xf>
    <xf numFmtId="0" fontId="25" fillId="0" borderId="23" xfId="2" applyFont="1" applyFill="1" applyBorder="1" applyAlignment="1">
      <alignment horizontal="left" vertical="top" wrapText="1" indent="4"/>
    </xf>
    <xf numFmtId="0" fontId="25" fillId="0" borderId="23" xfId="2" applyFont="1" applyFill="1" applyBorder="1" applyAlignment="1">
      <alignment horizontal="left" vertical="top" wrapText="1" indent="5"/>
    </xf>
    <xf numFmtId="0" fontId="25" fillId="0" borderId="23" xfId="2" applyFont="1" applyFill="1" applyBorder="1" applyAlignment="1">
      <alignment horizontal="left" vertical="top" wrapText="1" indent="6"/>
    </xf>
    <xf numFmtId="0" fontId="16" fillId="0" borderId="23" xfId="2" applyFont="1" applyFill="1" applyBorder="1" applyAlignment="1">
      <alignment vertical="top" wrapText="1"/>
    </xf>
    <xf numFmtId="0" fontId="25" fillId="0" borderId="23" xfId="2" applyFont="1" applyFill="1" applyBorder="1" applyAlignment="1">
      <alignment horizontal="left" vertical="top" wrapText="1"/>
    </xf>
    <xf numFmtId="3" fontId="15" fillId="0" borderId="22" xfId="2" applyNumberFormat="1" applyFont="1" applyFill="1" applyBorder="1" applyAlignment="1">
      <alignment horizontal="center" vertical="top" shrinkToFit="1"/>
    </xf>
    <xf numFmtId="0" fontId="16" fillId="0" borderId="23" xfId="2" applyFont="1" applyFill="1" applyBorder="1" applyAlignment="1">
      <alignment horizontal="left" vertical="top" wrapText="1" indent="1"/>
    </xf>
    <xf numFmtId="0" fontId="16" fillId="0" borderId="23" xfId="2" applyFont="1" applyFill="1" applyBorder="1" applyAlignment="1">
      <alignment horizontal="left" vertical="top" wrapText="1" indent="2"/>
    </xf>
    <xf numFmtId="0" fontId="16" fillId="0" borderId="23" xfId="2" applyFont="1" applyFill="1" applyBorder="1" applyAlignment="1">
      <alignment horizontal="left" vertical="top" wrapText="1" indent="3"/>
    </xf>
    <xf numFmtId="0" fontId="25" fillId="0" borderId="23" xfId="2" applyFont="1" applyFill="1" applyBorder="1" applyAlignment="1">
      <alignment horizontal="left" vertical="top" wrapText="1" indent="7"/>
    </xf>
    <xf numFmtId="0" fontId="25" fillId="0" borderId="23" xfId="2" applyFont="1" applyFill="1" applyBorder="1" applyAlignment="1">
      <alignment horizontal="left" vertical="top" wrapText="1" indent="8"/>
    </xf>
    <xf numFmtId="0" fontId="44" fillId="0" borderId="0" xfId="0" applyFont="1" applyFill="1" applyBorder="1" applyAlignment="1">
      <alignment vertical="center"/>
    </xf>
    <xf numFmtId="0" fontId="45" fillId="0" borderId="0" xfId="0" applyFont="1" applyFill="1" applyBorder="1"/>
    <xf numFmtId="0" fontId="45" fillId="0" borderId="0" xfId="0" applyFont="1" applyFill="1"/>
    <xf numFmtId="10" fontId="45" fillId="0" borderId="0" xfId="1" applyNumberFormat="1" applyFont="1" applyFill="1"/>
    <xf numFmtId="0" fontId="16" fillId="0" borderId="9" xfId="0" applyNumberFormat="1" applyFont="1" applyFill="1" applyBorder="1" applyAlignment="1" applyProtection="1">
      <alignment horizontal="center" vertical="center" wrapText="1"/>
    </xf>
    <xf numFmtId="3" fontId="14" fillId="0" borderId="9" xfId="0" applyNumberFormat="1" applyFont="1" applyFill="1" applyBorder="1" applyAlignment="1">
      <alignment horizontal="center" vertical="center" wrapText="1"/>
    </xf>
    <xf numFmtId="3" fontId="25" fillId="0" borderId="9" xfId="0" applyNumberFormat="1" applyFont="1" applyFill="1" applyBorder="1" applyAlignment="1">
      <alignment horizontal="center"/>
    </xf>
    <xf numFmtId="0" fontId="16" fillId="7" borderId="9" xfId="0" applyNumberFormat="1" applyFont="1" applyFill="1" applyBorder="1" applyAlignment="1" applyProtection="1">
      <alignment horizontal="center" vertical="center" wrapText="1"/>
    </xf>
    <xf numFmtId="0" fontId="25" fillId="7" borderId="23" xfId="2" applyFont="1" applyFill="1" applyBorder="1" applyAlignment="1">
      <alignment vertical="center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16" fillId="7" borderId="26" xfId="2" applyFont="1" applyFill="1" applyBorder="1" applyAlignment="1">
      <alignment horizontal="center" vertical="center" wrapText="1"/>
    </xf>
    <xf numFmtId="3" fontId="45" fillId="0" borderId="0" xfId="0" applyNumberFormat="1" applyFont="1" applyFill="1"/>
    <xf numFmtId="3" fontId="0" fillId="0" borderId="0" xfId="0" applyNumberFormat="1" applyFill="1"/>
    <xf numFmtId="3" fontId="9" fillId="10" borderId="9" xfId="0" applyNumberFormat="1" applyFont="1" applyFill="1" applyBorder="1" applyAlignment="1">
      <alignment horizontal="right" vertical="center" wrapText="1"/>
    </xf>
    <xf numFmtId="3" fontId="7" fillId="10" borderId="4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29" fillId="0" borderId="0" xfId="0" applyFont="1" applyFill="1" applyBorder="1"/>
    <xf numFmtId="165" fontId="0" fillId="0" borderId="0" xfId="3" applyNumberFormat="1" applyFont="1" applyFill="1"/>
    <xf numFmtId="0" fontId="47" fillId="0" borderId="22" xfId="0" applyFont="1" applyFill="1" applyBorder="1" applyAlignment="1">
      <alignment horizontal="left" vertical="top" wrapText="1" indent="1"/>
    </xf>
    <xf numFmtId="0" fontId="0" fillId="0" borderId="22" xfId="0" applyFill="1" applyBorder="1" applyAlignment="1">
      <alignment horizontal="left" vertical="center" wrapText="1"/>
    </xf>
    <xf numFmtId="3" fontId="20" fillId="0" borderId="22" xfId="0" applyNumberFormat="1" applyFont="1" applyFill="1" applyBorder="1" applyAlignment="1">
      <alignment horizontal="right" vertical="top" shrinkToFit="1"/>
    </xf>
    <xf numFmtId="1" fontId="20" fillId="0" borderId="22" xfId="0" applyNumberFormat="1" applyFont="1" applyFill="1" applyBorder="1" applyAlignment="1">
      <alignment horizontal="right" vertical="top" shrinkToFit="1"/>
    </xf>
    <xf numFmtId="0" fontId="47" fillId="0" borderId="22" xfId="0" applyFont="1" applyFill="1" applyBorder="1" applyAlignment="1">
      <alignment horizontal="left" vertical="top" wrapText="1"/>
    </xf>
    <xf numFmtId="0" fontId="47" fillId="0" borderId="22" xfId="0" applyFont="1" applyFill="1" applyBorder="1" applyAlignment="1">
      <alignment horizontal="left" vertical="top" wrapText="1" indent="2"/>
    </xf>
    <xf numFmtId="0" fontId="47" fillId="0" borderId="22" xfId="0" applyFont="1" applyFill="1" applyBorder="1" applyAlignment="1">
      <alignment horizontal="right" vertical="top" wrapText="1" indent="16"/>
    </xf>
    <xf numFmtId="0" fontId="0" fillId="0" borderId="0" xfId="0" applyFill="1" applyBorder="1" applyAlignment="1">
      <alignment horizontal="left" vertical="top"/>
    </xf>
    <xf numFmtId="1" fontId="0" fillId="5" borderId="9" xfId="0" applyNumberFormat="1" applyFill="1" applyBorder="1"/>
    <xf numFmtId="1" fontId="0" fillId="6" borderId="9" xfId="0" applyNumberFormat="1" applyFill="1" applyBorder="1"/>
    <xf numFmtId="3" fontId="0" fillId="11" borderId="0" xfId="0" applyNumberFormat="1" applyFill="1"/>
    <xf numFmtId="0" fontId="50" fillId="0" borderId="0" xfId="0" applyFont="1" applyFill="1"/>
    <xf numFmtId="3" fontId="52" fillId="0" borderId="0" xfId="0" applyNumberFormat="1" applyFont="1" applyFill="1"/>
    <xf numFmtId="3" fontId="53" fillId="0" borderId="0" xfId="0" applyNumberFormat="1" applyFont="1" applyFill="1"/>
    <xf numFmtId="0" fontId="52" fillId="0" borderId="0" xfId="0" applyFont="1" applyFill="1" applyAlignment="1">
      <alignment horizontal="left" indent="1"/>
    </xf>
    <xf numFmtId="0" fontId="50" fillId="0" borderId="0" xfId="0" applyFont="1" applyFill="1" applyAlignment="1">
      <alignment horizontal="left" indent="2"/>
    </xf>
    <xf numFmtId="0" fontId="52" fillId="0" borderId="0" xfId="0" applyFont="1" applyFill="1" applyAlignment="1">
      <alignment horizontal="left" indent="2"/>
    </xf>
    <xf numFmtId="0" fontId="50" fillId="0" borderId="0" xfId="0" applyFont="1" applyFill="1" applyAlignment="1">
      <alignment horizontal="left" indent="3"/>
    </xf>
    <xf numFmtId="0" fontId="52" fillId="0" borderId="0" xfId="0" applyFont="1" applyFill="1" applyAlignment="1">
      <alignment horizontal="left" indent="3"/>
    </xf>
    <xf numFmtId="0" fontId="51" fillId="0" borderId="0" xfId="0" applyFont="1" applyFill="1" applyAlignment="1">
      <alignment horizontal="left" indent="3"/>
    </xf>
    <xf numFmtId="3" fontId="49" fillId="0" borderId="0" xfId="0" applyNumberFormat="1" applyFont="1" applyFill="1"/>
    <xf numFmtId="166" fontId="50" fillId="0" borderId="0" xfId="1" applyNumberFormat="1" applyFont="1" applyFill="1"/>
    <xf numFmtId="165" fontId="50" fillId="0" borderId="0" xfId="3" applyNumberFormat="1" applyFont="1" applyFill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indent="1"/>
    </xf>
    <xf numFmtId="3" fontId="50" fillId="0" borderId="0" xfId="0" applyNumberFormat="1" applyFont="1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4"/>
    </xf>
    <xf numFmtId="0" fontId="32" fillId="0" borderId="0" xfId="0" applyFont="1" applyBorder="1" applyAlignment="1">
      <alignment horizontal="left" wrapText="1"/>
    </xf>
    <xf numFmtId="0" fontId="35" fillId="0" borderId="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6" fillId="9" borderId="24" xfId="0" applyFont="1" applyFill="1" applyBorder="1" applyAlignment="1">
      <alignment horizontal="center"/>
    </xf>
    <xf numFmtId="0" fontId="46" fillId="9" borderId="25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left" vertical="center" wrapText="1"/>
    </xf>
    <xf numFmtId="0" fontId="40" fillId="0" borderId="9" xfId="0" applyFont="1" applyFill="1" applyBorder="1" applyAlignment="1" applyProtection="1">
      <alignment horizontal="left" vertical="center" wrapText="1"/>
      <protection locked="0"/>
    </xf>
    <xf numFmtId="0" fontId="40" fillId="0" borderId="13" xfId="0" applyFont="1" applyFill="1" applyBorder="1" applyAlignment="1" applyProtection="1">
      <alignment horizontal="left" vertical="center" wrapText="1"/>
      <protection locked="0"/>
    </xf>
    <xf numFmtId="0" fontId="38" fillId="8" borderId="24" xfId="0" applyFont="1" applyFill="1" applyBorder="1" applyAlignment="1">
      <alignment horizontal="left" vertical="center" wrapText="1"/>
    </xf>
    <xf numFmtId="0" fontId="38" fillId="8" borderId="30" xfId="0" applyFont="1" applyFill="1" applyBorder="1" applyAlignment="1">
      <alignment horizontal="left" vertical="center" wrapText="1"/>
    </xf>
    <xf numFmtId="0" fontId="38" fillId="8" borderId="25" xfId="0" applyFont="1" applyFill="1" applyBorder="1" applyAlignment="1">
      <alignment horizontal="left" vertical="center" wrapText="1"/>
    </xf>
    <xf numFmtId="0" fontId="40" fillId="0" borderId="21" xfId="0" applyFont="1" applyFill="1" applyBorder="1" applyAlignment="1">
      <alignment horizontal="left" vertical="center" wrapText="1"/>
    </xf>
    <xf numFmtId="0" fontId="40" fillId="0" borderId="16" xfId="0" applyFont="1" applyFill="1" applyBorder="1" applyAlignment="1" applyProtection="1">
      <alignment horizontal="left" vertical="center" wrapText="1"/>
      <protection locked="0"/>
    </xf>
    <xf numFmtId="0" fontId="40" fillId="0" borderId="17" xfId="0" applyFont="1" applyFill="1" applyBorder="1" applyAlignment="1" applyProtection="1">
      <alignment horizontal="left" vertical="center" wrapText="1"/>
      <protection locked="0"/>
    </xf>
    <xf numFmtId="0" fontId="40" fillId="10" borderId="12" xfId="0" applyFont="1" applyFill="1" applyBorder="1" applyAlignment="1">
      <alignment horizontal="left" vertical="center" wrapText="1"/>
    </xf>
    <xf numFmtId="0" fontId="40" fillId="10" borderId="9" xfId="0" applyFont="1" applyFill="1" applyBorder="1" applyAlignment="1" applyProtection="1">
      <alignment horizontal="left" vertical="center" wrapText="1"/>
      <protection locked="0"/>
    </xf>
    <xf numFmtId="0" fontId="40" fillId="10" borderId="13" xfId="0" applyFont="1" applyFill="1" applyBorder="1" applyAlignment="1" applyProtection="1">
      <alignment horizontal="left" vertical="center" wrapText="1"/>
      <protection locked="0"/>
    </xf>
    <xf numFmtId="0" fontId="38" fillId="0" borderId="12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 applyProtection="1">
      <alignment horizontal="center" vertical="center" wrapText="1"/>
      <protection locked="0"/>
    </xf>
    <xf numFmtId="0" fontId="38" fillId="0" borderId="13" xfId="0" applyFont="1" applyFill="1" applyBorder="1" applyAlignment="1" applyProtection="1">
      <alignment horizontal="center" vertical="center" wrapText="1"/>
      <protection locked="0"/>
    </xf>
    <xf numFmtId="0" fontId="40" fillId="0" borderId="18" xfId="0" applyFont="1" applyFill="1" applyBorder="1" applyAlignment="1">
      <alignment horizontal="left" vertical="center" wrapText="1"/>
    </xf>
    <xf numFmtId="0" fontId="40" fillId="0" borderId="14" xfId="0" applyFont="1" applyFill="1" applyBorder="1" applyAlignment="1" applyProtection="1">
      <alignment horizontal="left" vertical="center" wrapText="1"/>
      <protection locked="0"/>
    </xf>
    <xf numFmtId="0" fontId="40" fillId="0" borderId="15" xfId="0" applyFont="1" applyFill="1" applyBorder="1" applyAlignment="1" applyProtection="1">
      <alignment horizontal="left" vertical="center" wrapText="1"/>
      <protection locked="0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31" fillId="0" borderId="0" xfId="0" applyFont="1" applyAlignment="1">
      <alignment horizontal="left"/>
    </xf>
    <xf numFmtId="0" fontId="22" fillId="0" borderId="9" xfId="0" applyNumberFormat="1" applyFont="1" applyFill="1" applyBorder="1" applyAlignment="1" applyProtection="1">
      <alignment horizontal="left" vertical="center" wrapText="1" indent="1"/>
    </xf>
    <xf numFmtId="0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1" fillId="7" borderId="9" xfId="0" applyNumberFormat="1" applyFont="1" applyFill="1" applyBorder="1" applyAlignment="1" applyProtection="1">
      <alignment horizontal="center" vertical="center" wrapText="1"/>
    </xf>
    <xf numFmtId="0" fontId="2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0" applyNumberFormat="1" applyFont="1" applyFill="1" applyBorder="1" applyAlignment="1" applyProtection="1">
      <alignment horizontal="left" vertical="center" wrapText="1"/>
    </xf>
    <xf numFmtId="0" fontId="21" fillId="0" borderId="9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9" xfId="0" applyNumberFormat="1" applyFont="1" applyFill="1" applyBorder="1" applyAlignment="1" applyProtection="1">
      <alignment horizontal="left" vertical="center" wrapText="1" indent="3"/>
    </xf>
    <xf numFmtId="0" fontId="22" fillId="0" borderId="9" xfId="0" applyNumberFormat="1" applyFont="1" applyFill="1" applyBorder="1" applyAlignment="1" applyProtection="1">
      <alignment horizontal="left" vertical="center" wrapText="1" indent="3"/>
      <protection locked="0"/>
    </xf>
    <xf numFmtId="0" fontId="21" fillId="0" borderId="9" xfId="0" applyNumberFormat="1" applyFont="1" applyFill="1" applyBorder="1" applyAlignment="1" applyProtection="1">
      <alignment horizontal="left" vertical="center" wrapText="1" indent="2"/>
    </xf>
    <xf numFmtId="0" fontId="21" fillId="0" borderId="9" xfId="0" applyNumberFormat="1" applyFont="1" applyFill="1" applyBorder="1" applyAlignment="1" applyProtection="1">
      <alignment horizontal="left" vertical="center" wrapText="1" indent="2"/>
      <protection locked="0"/>
    </xf>
    <xf numFmtId="0" fontId="22" fillId="0" borderId="9" xfId="0" applyNumberFormat="1" applyFont="1" applyFill="1" applyBorder="1" applyAlignment="1" applyProtection="1">
      <alignment horizontal="left" vertical="center" wrapText="1" indent="2"/>
    </xf>
    <xf numFmtId="0" fontId="22" fillId="0" borderId="9" xfId="0" applyNumberFormat="1" applyFont="1" applyFill="1" applyBorder="1" applyAlignment="1" applyProtection="1">
      <alignment horizontal="left" vertical="center" wrapText="1" indent="2"/>
      <protection locked="0"/>
    </xf>
    <xf numFmtId="0" fontId="48" fillId="0" borderId="27" xfId="0" applyFont="1" applyFill="1" applyBorder="1" applyAlignment="1">
      <alignment horizontal="center"/>
    </xf>
    <xf numFmtId="0" fontId="48" fillId="0" borderId="28" xfId="0" applyFont="1" applyFill="1" applyBorder="1" applyAlignment="1">
      <alignment horizontal="center"/>
    </xf>
    <xf numFmtId="0" fontId="48" fillId="0" borderId="29" xfId="0" applyFont="1" applyFill="1" applyBorder="1" applyAlignment="1">
      <alignment horizontal="center"/>
    </xf>
    <xf numFmtId="0" fontId="21" fillId="0" borderId="9" xfId="0" applyNumberFormat="1" applyFont="1" applyFill="1" applyBorder="1" applyAlignment="1" applyProtection="1">
      <alignment horizontal="left" vertical="center" wrapText="1" indent="3"/>
    </xf>
    <xf numFmtId="0" fontId="21" fillId="0" borderId="9" xfId="0" applyNumberFormat="1" applyFont="1" applyFill="1" applyBorder="1" applyAlignment="1" applyProtection="1">
      <alignment horizontal="left" vertical="center" wrapText="1" indent="3"/>
      <protection locked="0"/>
    </xf>
    <xf numFmtId="0" fontId="21" fillId="0" borderId="9" xfId="0" applyNumberFormat="1" applyFont="1" applyFill="1" applyBorder="1" applyAlignment="1" applyProtection="1">
      <alignment horizontal="left" vertical="center" wrapText="1" indent="1"/>
    </xf>
    <xf numFmtId="0" fontId="21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9" xfId="0" applyNumberFormat="1" applyFont="1" applyFill="1" applyBorder="1" applyAlignment="1" applyProtection="1">
      <alignment horizontal="left" vertical="center" wrapText="1" indent="5"/>
    </xf>
    <xf numFmtId="0" fontId="22" fillId="0" borderId="9" xfId="0" applyNumberFormat="1" applyFont="1" applyFill="1" applyBorder="1" applyAlignment="1" applyProtection="1">
      <alignment horizontal="left" vertical="center" wrapText="1" indent="5"/>
      <protection locked="0"/>
    </xf>
    <xf numFmtId="0" fontId="22" fillId="0" borderId="9" xfId="0" applyNumberFormat="1" applyFont="1" applyFill="1" applyBorder="1" applyAlignment="1" applyProtection="1">
      <alignment horizontal="left" vertical="center" wrapText="1" indent="4"/>
    </xf>
    <xf numFmtId="0" fontId="22" fillId="0" borderId="9" xfId="0" applyNumberFormat="1" applyFont="1" applyFill="1" applyBorder="1" applyAlignment="1" applyProtection="1">
      <alignment horizontal="left" vertical="center" wrapText="1" indent="4"/>
      <protection locked="0"/>
    </xf>
    <xf numFmtId="0" fontId="22" fillId="0" borderId="9" xfId="0" applyNumberFormat="1" applyFont="1" applyFill="1" applyBorder="1" applyAlignment="1" applyProtection="1">
      <alignment horizontal="left" vertical="center" wrapText="1"/>
    </xf>
    <xf numFmtId="0" fontId="22" fillId="0" borderId="9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9" xfId="0" applyNumberFormat="1" applyFont="1" applyFill="1" applyBorder="1" applyAlignment="1" applyProtection="1">
      <alignment horizontal="center" vertical="center" wrapText="1"/>
    </xf>
    <xf numFmtId="0" fontId="27" fillId="0" borderId="9" xfId="0" applyNumberFormat="1" applyFont="1" applyFill="1" applyBorder="1" applyAlignment="1" applyProtection="1">
      <alignment horizontal="left" vertical="center" wrapText="1" indent="1"/>
    </xf>
    <xf numFmtId="0" fontId="27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1" fillId="4" borderId="9" xfId="0" applyNumberFormat="1" applyFont="1" applyFill="1" applyBorder="1" applyAlignment="1" applyProtection="1">
      <alignment horizontal="center" vertical="center" wrapText="1"/>
    </xf>
    <xf numFmtId="0" fontId="2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9" xfId="0" applyNumberFormat="1" applyFont="1" applyFill="1" applyBorder="1" applyAlignment="1" applyProtection="1">
      <alignment horizontal="left" vertical="center" wrapText="1" indent="6"/>
    </xf>
    <xf numFmtId="0" fontId="22" fillId="0" borderId="9" xfId="0" applyNumberFormat="1" applyFont="1" applyFill="1" applyBorder="1" applyAlignment="1" applyProtection="1">
      <alignment horizontal="left" vertical="center" wrapText="1" indent="6"/>
      <protection locked="0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44" fillId="0" borderId="0" xfId="0" applyFont="1" applyBorder="1" applyAlignment="1">
      <alignment vertical="center"/>
    </xf>
    <xf numFmtId="0" fontId="45" fillId="0" borderId="0" xfId="0" applyFont="1"/>
    <xf numFmtId="0" fontId="45" fillId="0" borderId="0" xfId="0" applyFont="1" applyBorder="1"/>
    <xf numFmtId="0" fontId="16" fillId="0" borderId="0" xfId="0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>
      <alignment horizontal="left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25" fillId="0" borderId="0" xfId="2" applyFont="1" applyFill="1" applyBorder="1" applyAlignment="1">
      <alignment horizontal="left" vertical="top"/>
    </xf>
    <xf numFmtId="0" fontId="16" fillId="0" borderId="9" xfId="2" applyFont="1" applyFill="1" applyBorder="1" applyAlignment="1">
      <alignment horizontal="center" vertical="top"/>
    </xf>
    <xf numFmtId="3" fontId="14" fillId="0" borderId="22" xfId="2" applyNumberFormat="1" applyFont="1" applyFill="1" applyBorder="1" applyAlignment="1">
      <alignment horizontal="center" vertical="top" shrinkToFit="1"/>
    </xf>
    <xf numFmtId="3" fontId="25" fillId="0" borderId="0" xfId="2" applyNumberFormat="1" applyFont="1" applyFill="1" applyBorder="1" applyAlignment="1">
      <alignment horizontal="left" vertical="top"/>
    </xf>
    <xf numFmtId="1" fontId="14" fillId="0" borderId="22" xfId="2" applyNumberFormat="1" applyFont="1" applyFill="1" applyBorder="1" applyAlignment="1">
      <alignment horizontal="center" vertical="top" shrinkToFit="1"/>
    </xf>
    <xf numFmtId="3" fontId="14" fillId="0" borderId="22" xfId="2" applyNumberFormat="1" applyFont="1" applyFill="1" applyBorder="1" applyAlignment="1">
      <alignment horizontal="center" vertical="center" wrapText="1" shrinkToFit="1"/>
    </xf>
    <xf numFmtId="3" fontId="56" fillId="0" borderId="0" xfId="2" applyNumberFormat="1" applyFont="1" applyFill="1" applyBorder="1" applyAlignment="1">
      <alignment horizontal="left" vertical="top"/>
    </xf>
    <xf numFmtId="3" fontId="25" fillId="0" borderId="0" xfId="1" applyNumberFormat="1" applyFont="1" applyFill="1" applyBorder="1" applyAlignment="1">
      <alignment horizontal="center" vertical="top"/>
    </xf>
    <xf numFmtId="166" fontId="25" fillId="0" borderId="0" xfId="1" applyNumberFormat="1" applyFont="1" applyFill="1" applyBorder="1" applyAlignment="1">
      <alignment horizontal="center" vertical="top"/>
    </xf>
    <xf numFmtId="10" fontId="25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center" vertical="top"/>
    </xf>
    <xf numFmtId="0" fontId="50" fillId="0" borderId="0" xfId="0" applyFont="1" applyFill="1" applyAlignment="1">
      <alignment vertical="center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2</xdr:row>
      <xdr:rowOff>57150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68630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2</xdr:row>
      <xdr:rowOff>57150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68630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656"/>
  <sheetViews>
    <sheetView topLeftCell="A484" zoomScale="81" zoomScaleNormal="81" workbookViewId="0">
      <selection activeCell="A17" sqref="A17:J638"/>
    </sheetView>
  </sheetViews>
  <sheetFormatPr baseColWidth="10" defaultColWidth="10.85546875" defaultRowHeight="15"/>
  <cols>
    <col min="1" max="1" width="11.7109375" customWidth="1"/>
    <col min="2" max="2" width="11.7109375" style="58" customWidth="1"/>
    <col min="3" max="3" width="59.28515625" customWidth="1"/>
    <col min="4" max="5" width="11.28515625" customWidth="1"/>
    <col min="6" max="6" width="12.42578125" bestFit="1" customWidth="1"/>
    <col min="7" max="7" width="55.7109375" customWidth="1"/>
  </cols>
  <sheetData>
    <row r="1" spans="1:6" ht="17.25">
      <c r="A1" s="189" t="s">
        <v>867</v>
      </c>
      <c r="B1" s="189"/>
      <c r="C1" s="189"/>
      <c r="D1" s="90"/>
      <c r="E1" s="90"/>
      <c r="F1" s="90"/>
    </row>
    <row r="2" spans="1:6" ht="17.25">
      <c r="A2" s="189"/>
      <c r="B2" s="189"/>
      <c r="C2" s="189"/>
      <c r="D2" s="90"/>
      <c r="E2" s="90"/>
      <c r="F2" s="90"/>
    </row>
    <row r="3" spans="1:6" ht="17.25">
      <c r="A3" s="91"/>
      <c r="B3" s="90"/>
      <c r="C3" s="90"/>
      <c r="D3" s="90"/>
      <c r="E3" s="90"/>
      <c r="F3" s="90"/>
    </row>
    <row r="4" spans="1:6" ht="17.25">
      <c r="A4" s="91"/>
      <c r="B4" s="90"/>
      <c r="C4" s="90"/>
      <c r="D4" s="90"/>
      <c r="E4" s="90"/>
      <c r="F4" s="90"/>
    </row>
    <row r="5" spans="1:6" ht="17.25">
      <c r="A5" s="91"/>
      <c r="B5" s="90"/>
      <c r="C5" s="90"/>
      <c r="D5" s="90"/>
      <c r="E5" s="90"/>
      <c r="F5" s="90"/>
    </row>
    <row r="6" spans="1:6" ht="17.25">
      <c r="A6" s="92" t="s">
        <v>872</v>
      </c>
      <c r="B6" s="90"/>
      <c r="C6" s="90"/>
      <c r="D6" s="90"/>
      <c r="E6" s="90"/>
      <c r="F6" s="90"/>
    </row>
    <row r="7" spans="1:6" ht="17.25">
      <c r="A7" s="92" t="s">
        <v>1177</v>
      </c>
      <c r="B7" s="91"/>
      <c r="C7" s="90"/>
      <c r="D7" s="90"/>
      <c r="E7" s="90"/>
      <c r="F7" s="90"/>
    </row>
    <row r="8" spans="1:6" ht="17.25">
      <c r="A8" s="92" t="s">
        <v>1062</v>
      </c>
      <c r="B8" s="93"/>
      <c r="C8" s="94"/>
      <c r="D8" s="94"/>
      <c r="E8" s="94"/>
      <c r="F8" s="94"/>
    </row>
    <row r="9" spans="1:6" ht="17.25">
      <c r="A9" s="90"/>
      <c r="B9" s="90"/>
      <c r="C9" s="90"/>
      <c r="D9" s="90"/>
      <c r="E9" s="90"/>
      <c r="F9" s="90"/>
    </row>
    <row r="10" spans="1:6" ht="16.5">
      <c r="A10" s="190" t="s">
        <v>1178</v>
      </c>
      <c r="B10" s="190"/>
      <c r="C10" s="190"/>
      <c r="D10" s="190"/>
      <c r="E10" s="190"/>
      <c r="F10" s="190"/>
    </row>
    <row r="11" spans="1:6">
      <c r="B11"/>
    </row>
    <row r="12" spans="1:6">
      <c r="A12" s="95" t="s">
        <v>863</v>
      </c>
      <c r="B12" s="96"/>
      <c r="C12" s="96"/>
      <c r="D12" s="96"/>
      <c r="E12" s="97" t="s">
        <v>871</v>
      </c>
      <c r="F12" s="98"/>
    </row>
    <row r="13" spans="1:6">
      <c r="A13" s="89"/>
      <c r="B13" s="89"/>
      <c r="C13" s="89"/>
      <c r="D13" s="83"/>
      <c r="E13" s="83"/>
    </row>
    <row r="14" spans="1:6" ht="15.75" thickBot="1">
      <c r="A14" s="1"/>
      <c r="B14" s="51"/>
      <c r="C14" s="1"/>
    </row>
    <row r="15" spans="1:6" ht="15.75" thickBot="1">
      <c r="A15" s="2"/>
      <c r="B15" s="52"/>
      <c r="C15" s="2"/>
      <c r="D15" s="191" t="s">
        <v>1179</v>
      </c>
      <c r="E15" s="192"/>
      <c r="F15" s="192"/>
    </row>
    <row r="16" spans="1:6" ht="17.25" thickTop="1" thickBot="1">
      <c r="A16" s="3" t="s">
        <v>0</v>
      </c>
      <c r="B16" s="13"/>
      <c r="C16" s="13" t="s">
        <v>1</v>
      </c>
      <c r="D16" s="60" t="s">
        <v>2</v>
      </c>
      <c r="E16" s="60" t="s">
        <v>3</v>
      </c>
      <c r="F16" s="60" t="s">
        <v>4</v>
      </c>
    </row>
    <row r="17" spans="1:6" ht="17.25" thickTop="1" thickBot="1">
      <c r="A17" s="4"/>
      <c r="B17" s="48" t="s">
        <v>640</v>
      </c>
      <c r="C17" s="14" t="s">
        <v>5</v>
      </c>
      <c r="D17" s="62">
        <v>3355420</v>
      </c>
      <c r="E17" s="62">
        <v>3101789</v>
      </c>
      <c r="F17" s="61">
        <v>253631</v>
      </c>
    </row>
    <row r="18" spans="1:6">
      <c r="A18" s="5"/>
      <c r="B18" s="50" t="s">
        <v>641</v>
      </c>
      <c r="C18" s="15" t="s">
        <v>6</v>
      </c>
      <c r="D18" s="62">
        <v>3024705</v>
      </c>
      <c r="E18" s="62">
        <v>2276653</v>
      </c>
      <c r="F18" s="61">
        <v>748052</v>
      </c>
    </row>
    <row r="19" spans="1:6">
      <c r="A19" s="5" t="s">
        <v>7</v>
      </c>
      <c r="B19" s="50" t="s">
        <v>642</v>
      </c>
      <c r="C19" s="16" t="s">
        <v>8</v>
      </c>
      <c r="D19" s="62">
        <v>2714182</v>
      </c>
      <c r="E19" s="62">
        <v>1534414</v>
      </c>
      <c r="F19" s="61">
        <v>1179768</v>
      </c>
    </row>
    <row r="20" spans="1:6">
      <c r="A20" s="5" t="s">
        <v>9</v>
      </c>
      <c r="B20" s="50" t="s">
        <v>643</v>
      </c>
      <c r="C20" s="17" t="s">
        <v>10</v>
      </c>
      <c r="D20" s="62">
        <v>2715224</v>
      </c>
      <c r="E20" s="62">
        <v>1529901</v>
      </c>
      <c r="F20" s="61">
        <v>1185323</v>
      </c>
    </row>
    <row r="21" spans="1:6">
      <c r="A21" s="6" t="s">
        <v>11</v>
      </c>
      <c r="B21" s="53"/>
      <c r="C21" s="18" t="s">
        <v>12</v>
      </c>
      <c r="D21" s="63">
        <v>2714103</v>
      </c>
      <c r="E21" s="63">
        <v>1523881</v>
      </c>
      <c r="F21" s="64">
        <v>1190222</v>
      </c>
    </row>
    <row r="22" spans="1:6">
      <c r="A22" s="6" t="s">
        <v>13</v>
      </c>
      <c r="B22" s="53"/>
      <c r="C22" s="18" t="s">
        <v>14</v>
      </c>
      <c r="D22" s="63">
        <v>1121</v>
      </c>
      <c r="E22" s="63"/>
      <c r="F22" s="64">
        <v>1121</v>
      </c>
    </row>
    <row r="23" spans="1:6">
      <c r="A23" s="6" t="s">
        <v>15</v>
      </c>
      <c r="B23" s="53"/>
      <c r="C23" s="18" t="s">
        <v>16</v>
      </c>
      <c r="D23" s="63"/>
      <c r="E23" s="63"/>
      <c r="F23" s="64"/>
    </row>
    <row r="24" spans="1:6">
      <c r="A24" s="6" t="s">
        <v>17</v>
      </c>
      <c r="B24" s="53"/>
      <c r="C24" s="18" t="s">
        <v>18</v>
      </c>
      <c r="D24" s="63"/>
      <c r="E24" s="63"/>
      <c r="F24" s="64"/>
    </row>
    <row r="25" spans="1:6">
      <c r="A25" s="6" t="s">
        <v>19</v>
      </c>
      <c r="B25" s="53"/>
      <c r="C25" s="18" t="s">
        <v>20</v>
      </c>
      <c r="D25" s="63"/>
      <c r="E25" s="63">
        <v>6020</v>
      </c>
      <c r="F25" s="64">
        <v>-6020</v>
      </c>
    </row>
    <row r="26" spans="1:6">
      <c r="A26" s="5" t="s">
        <v>21</v>
      </c>
      <c r="B26" s="50" t="s">
        <v>643</v>
      </c>
      <c r="C26" s="17" t="s">
        <v>22</v>
      </c>
      <c r="D26" s="62">
        <v>-1042</v>
      </c>
      <c r="E26" s="62">
        <v>4403</v>
      </c>
      <c r="F26" s="61">
        <v>-5445</v>
      </c>
    </row>
    <row r="27" spans="1:6">
      <c r="A27" s="6" t="s">
        <v>23</v>
      </c>
      <c r="B27" s="53"/>
      <c r="C27" s="18" t="s">
        <v>24</v>
      </c>
      <c r="D27" s="63">
        <v>-1042</v>
      </c>
      <c r="E27" s="63">
        <v>172</v>
      </c>
      <c r="F27" s="64">
        <v>-1214</v>
      </c>
    </row>
    <row r="28" spans="1:6">
      <c r="A28" s="6" t="s">
        <v>25</v>
      </c>
      <c r="B28" s="53"/>
      <c r="C28" s="18" t="s">
        <v>26</v>
      </c>
      <c r="D28" s="63"/>
      <c r="E28" s="63">
        <v>4231</v>
      </c>
      <c r="F28" s="64">
        <v>-4231</v>
      </c>
    </row>
    <row r="29" spans="1:6">
      <c r="A29" s="5" t="s">
        <v>27</v>
      </c>
      <c r="B29" s="50" t="s">
        <v>643</v>
      </c>
      <c r="C29" s="17" t="s">
        <v>28</v>
      </c>
      <c r="D29" s="62"/>
      <c r="E29" s="62">
        <v>110</v>
      </c>
      <c r="F29" s="61">
        <v>-110</v>
      </c>
    </row>
    <row r="30" spans="1:6">
      <c r="A30" s="5" t="s">
        <v>29</v>
      </c>
      <c r="B30" s="50" t="s">
        <v>642</v>
      </c>
      <c r="C30" s="15" t="s">
        <v>30</v>
      </c>
      <c r="D30" s="62">
        <v>310523</v>
      </c>
      <c r="E30" s="62">
        <v>742239</v>
      </c>
      <c r="F30" s="61">
        <v>-431716</v>
      </c>
    </row>
    <row r="31" spans="1:6" ht="25.5">
      <c r="A31" s="5" t="s">
        <v>31</v>
      </c>
      <c r="B31" s="50" t="s">
        <v>643</v>
      </c>
      <c r="C31" s="19" t="s">
        <v>32</v>
      </c>
      <c r="D31" s="62">
        <v>1856</v>
      </c>
      <c r="E31" s="62">
        <v>1</v>
      </c>
      <c r="F31" s="61">
        <v>1855</v>
      </c>
    </row>
    <row r="32" spans="1:6">
      <c r="A32" s="6" t="s">
        <v>33</v>
      </c>
      <c r="B32" s="53"/>
      <c r="C32" s="20" t="s">
        <v>34</v>
      </c>
      <c r="D32" s="63">
        <v>1860</v>
      </c>
      <c r="E32" s="63">
        <v>4</v>
      </c>
      <c r="F32" s="64">
        <v>1856</v>
      </c>
    </row>
    <row r="33" spans="1:6">
      <c r="A33" s="6" t="s">
        <v>35</v>
      </c>
      <c r="B33" s="53"/>
      <c r="C33" s="20" t="s">
        <v>36</v>
      </c>
      <c r="D33" s="63"/>
      <c r="E33" s="63">
        <v>1</v>
      </c>
      <c r="F33" s="64">
        <v>-1</v>
      </c>
    </row>
    <row r="34" spans="1:6">
      <c r="A34" s="5" t="s">
        <v>37</v>
      </c>
      <c r="B34" s="50" t="s">
        <v>643</v>
      </c>
      <c r="C34" s="19" t="s">
        <v>38</v>
      </c>
      <c r="D34" s="66">
        <v>305</v>
      </c>
      <c r="E34" s="66">
        <v>8867</v>
      </c>
      <c r="F34" s="65">
        <v>-8562</v>
      </c>
    </row>
    <row r="35" spans="1:6">
      <c r="A35" s="5" t="s">
        <v>39</v>
      </c>
      <c r="B35" s="50" t="s">
        <v>644</v>
      </c>
      <c r="C35" s="19" t="s">
        <v>40</v>
      </c>
      <c r="D35" s="66">
        <v>11595</v>
      </c>
      <c r="E35" s="66">
        <v>429505</v>
      </c>
      <c r="F35" s="65">
        <v>-417910</v>
      </c>
    </row>
    <row r="36" spans="1:6">
      <c r="A36" s="5" t="s">
        <v>41</v>
      </c>
      <c r="B36" s="50" t="s">
        <v>645</v>
      </c>
      <c r="C36" s="19" t="s">
        <v>42</v>
      </c>
      <c r="D36" s="66">
        <v>8123</v>
      </c>
      <c r="E36" s="66">
        <v>21008</v>
      </c>
      <c r="F36" s="65">
        <v>-12885</v>
      </c>
    </row>
    <row r="37" spans="1:6">
      <c r="A37" s="5" t="s">
        <v>43</v>
      </c>
      <c r="B37" s="50" t="s">
        <v>645</v>
      </c>
      <c r="C37" s="19" t="s">
        <v>44</v>
      </c>
      <c r="D37" s="66">
        <v>1953</v>
      </c>
      <c r="E37" s="66">
        <v>280117</v>
      </c>
      <c r="F37" s="65">
        <v>-278164</v>
      </c>
    </row>
    <row r="38" spans="1:6">
      <c r="A38" s="5" t="s">
        <v>45</v>
      </c>
      <c r="B38" s="50" t="s">
        <v>645</v>
      </c>
      <c r="C38" s="19" t="s">
        <v>46</v>
      </c>
      <c r="D38" s="66">
        <v>1519</v>
      </c>
      <c r="E38" s="66">
        <v>128296</v>
      </c>
      <c r="F38" s="65">
        <v>-126777</v>
      </c>
    </row>
    <row r="39" spans="1:6">
      <c r="A39" s="5" t="s">
        <v>47</v>
      </c>
      <c r="B39" s="50" t="s">
        <v>645</v>
      </c>
      <c r="C39" s="21" t="s">
        <v>48</v>
      </c>
      <c r="D39" s="66">
        <v>1017</v>
      </c>
      <c r="E39" s="66">
        <v>208809</v>
      </c>
      <c r="F39" s="65">
        <v>-207792</v>
      </c>
    </row>
    <row r="40" spans="1:6">
      <c r="A40" s="6" t="s">
        <v>49</v>
      </c>
      <c r="B40" s="50" t="s">
        <v>646</v>
      </c>
      <c r="C40" s="22" t="s">
        <v>50</v>
      </c>
      <c r="D40" s="68"/>
      <c r="E40" s="68">
        <v>8</v>
      </c>
      <c r="F40" s="67">
        <v>-8</v>
      </c>
    </row>
    <row r="41" spans="1:6">
      <c r="A41" s="6" t="s">
        <v>51</v>
      </c>
      <c r="B41" s="50" t="s">
        <v>646</v>
      </c>
      <c r="C41" s="23" t="s">
        <v>52</v>
      </c>
      <c r="D41" s="68">
        <v>639</v>
      </c>
      <c r="E41" s="68">
        <v>206537</v>
      </c>
      <c r="F41" s="67">
        <v>-205898</v>
      </c>
    </row>
    <row r="42" spans="1:6">
      <c r="A42" s="6" t="s">
        <v>53</v>
      </c>
      <c r="B42" s="50" t="s">
        <v>646</v>
      </c>
      <c r="C42" s="23" t="s">
        <v>54</v>
      </c>
      <c r="D42" s="68">
        <v>378</v>
      </c>
      <c r="E42" s="68">
        <v>2264</v>
      </c>
      <c r="F42" s="67">
        <v>-1886</v>
      </c>
    </row>
    <row r="43" spans="1:6">
      <c r="A43" s="5" t="s">
        <v>55</v>
      </c>
      <c r="B43" s="50" t="s">
        <v>645</v>
      </c>
      <c r="C43" s="24" t="s">
        <v>56</v>
      </c>
      <c r="D43" s="66">
        <v>8727</v>
      </c>
      <c r="E43" s="66">
        <v>162582</v>
      </c>
      <c r="F43" s="65">
        <v>-153855</v>
      </c>
    </row>
    <row r="44" spans="1:6">
      <c r="A44" s="6" t="s">
        <v>57</v>
      </c>
      <c r="B44" s="50" t="s">
        <v>646</v>
      </c>
      <c r="C44" s="23" t="s">
        <v>50</v>
      </c>
      <c r="D44" s="68">
        <v>7590</v>
      </c>
      <c r="E44" s="68">
        <v>20995</v>
      </c>
      <c r="F44" s="67">
        <v>-13405</v>
      </c>
    </row>
    <row r="45" spans="1:6">
      <c r="A45" s="6" t="s">
        <v>58</v>
      </c>
      <c r="B45" s="50" t="s">
        <v>646</v>
      </c>
      <c r="C45" s="23" t="s">
        <v>52</v>
      </c>
      <c r="D45" s="68">
        <v>22</v>
      </c>
      <c r="E45" s="68">
        <v>15754</v>
      </c>
      <c r="F45" s="67">
        <v>-15732</v>
      </c>
    </row>
    <row r="46" spans="1:6">
      <c r="A46" s="6" t="s">
        <v>59</v>
      </c>
      <c r="B46" s="50" t="s">
        <v>646</v>
      </c>
      <c r="C46" s="23" t="s">
        <v>54</v>
      </c>
      <c r="D46" s="68">
        <v>1115</v>
      </c>
      <c r="E46" s="68">
        <v>125833</v>
      </c>
      <c r="F46" s="67">
        <v>-124718</v>
      </c>
    </row>
    <row r="47" spans="1:6">
      <c r="A47" s="5" t="s">
        <v>60</v>
      </c>
      <c r="B47" s="50" t="s">
        <v>645</v>
      </c>
      <c r="C47" s="24" t="s">
        <v>61</v>
      </c>
      <c r="D47" s="66">
        <v>16</v>
      </c>
      <c r="E47" s="66">
        <v>59</v>
      </c>
      <c r="F47" s="65">
        <v>-43</v>
      </c>
    </row>
    <row r="48" spans="1:6">
      <c r="A48" s="6" t="s">
        <v>62</v>
      </c>
      <c r="B48" s="50" t="s">
        <v>646</v>
      </c>
      <c r="C48" s="23" t="s">
        <v>50</v>
      </c>
      <c r="D48" s="68">
        <v>1</v>
      </c>
      <c r="E48" s="68">
        <v>4</v>
      </c>
      <c r="F48" s="67">
        <v>-3</v>
      </c>
    </row>
    <row r="49" spans="1:10">
      <c r="A49" s="6" t="s">
        <v>63</v>
      </c>
      <c r="B49" s="50" t="s">
        <v>646</v>
      </c>
      <c r="C49" s="23" t="s">
        <v>52</v>
      </c>
      <c r="D49" s="68">
        <v>15</v>
      </c>
      <c r="E49" s="68"/>
      <c r="F49" s="67">
        <v>15</v>
      </c>
      <c r="G49" s="159"/>
      <c r="H49" s="160"/>
      <c r="I49" s="161"/>
      <c r="J49" s="161"/>
    </row>
    <row r="50" spans="1:10">
      <c r="A50" s="6" t="s">
        <v>64</v>
      </c>
      <c r="B50" s="50" t="s">
        <v>646</v>
      </c>
      <c r="C50" s="23" t="s">
        <v>54</v>
      </c>
      <c r="D50" s="68"/>
      <c r="E50" s="68">
        <v>55</v>
      </c>
      <c r="F50" s="67">
        <v>-55</v>
      </c>
      <c r="G50" s="159"/>
      <c r="H50" s="160"/>
      <c r="I50" s="160"/>
      <c r="J50" s="160"/>
    </row>
    <row r="51" spans="1:10">
      <c r="A51" s="5" t="s">
        <v>65</v>
      </c>
      <c r="B51" s="50" t="s">
        <v>645</v>
      </c>
      <c r="C51" s="24" t="s">
        <v>66</v>
      </c>
      <c r="D51" s="66">
        <v>1800</v>
      </c>
      <c r="E51" s="66">
        <v>43893</v>
      </c>
      <c r="F51" s="65">
        <v>-42093</v>
      </c>
      <c r="G51" s="159"/>
      <c r="H51" s="162"/>
      <c r="I51" s="161"/>
      <c r="J51" s="161"/>
    </row>
    <row r="52" spans="1:10">
      <c r="A52" s="6" t="s">
        <v>67</v>
      </c>
      <c r="B52" s="50" t="s">
        <v>646</v>
      </c>
      <c r="C52" s="23" t="s">
        <v>50</v>
      </c>
      <c r="D52" s="68">
        <v>532</v>
      </c>
      <c r="E52" s="68">
        <v>1</v>
      </c>
      <c r="F52" s="67">
        <v>531</v>
      </c>
      <c r="G52" s="159"/>
      <c r="H52" s="160"/>
      <c r="I52" s="162"/>
      <c r="J52" s="162"/>
    </row>
    <row r="53" spans="1:10">
      <c r="A53" s="6" t="s">
        <v>68</v>
      </c>
      <c r="B53" s="50" t="s">
        <v>646</v>
      </c>
      <c r="C53" s="23" t="s">
        <v>52</v>
      </c>
      <c r="D53" s="68">
        <v>1242</v>
      </c>
      <c r="E53" s="68">
        <v>43748</v>
      </c>
      <c r="F53" s="67">
        <v>-42506</v>
      </c>
      <c r="G53" s="159"/>
      <c r="H53" s="162"/>
      <c r="I53" s="161"/>
      <c r="J53" s="161"/>
    </row>
    <row r="54" spans="1:10">
      <c r="A54" s="6" t="s">
        <v>69</v>
      </c>
      <c r="B54" s="50" t="s">
        <v>646</v>
      </c>
      <c r="C54" s="23" t="s">
        <v>54</v>
      </c>
      <c r="D54" s="68">
        <v>26</v>
      </c>
      <c r="E54" s="68">
        <v>144</v>
      </c>
      <c r="F54" s="67">
        <v>-118</v>
      </c>
      <c r="G54" s="159"/>
      <c r="H54" s="162"/>
      <c r="I54" s="162"/>
      <c r="J54" s="162"/>
    </row>
    <row r="55" spans="1:10">
      <c r="A55" s="5" t="s">
        <v>70</v>
      </c>
      <c r="B55" s="50" t="s">
        <v>645</v>
      </c>
      <c r="C55" s="24" t="s">
        <v>71</v>
      </c>
      <c r="D55" s="66">
        <v>35</v>
      </c>
      <c r="E55" s="66">
        <v>1564</v>
      </c>
      <c r="F55" s="65">
        <v>-1529</v>
      </c>
      <c r="G55" s="159"/>
      <c r="H55" s="162"/>
      <c r="I55" s="162"/>
      <c r="J55" s="162"/>
    </row>
    <row r="56" spans="1:10">
      <c r="A56" s="6" t="s">
        <v>72</v>
      </c>
      <c r="B56" s="50" t="s">
        <v>646</v>
      </c>
      <c r="C56" s="23" t="s">
        <v>50</v>
      </c>
      <c r="D56" s="68"/>
      <c r="E56" s="68"/>
      <c r="F56" s="67"/>
      <c r="G56" s="159"/>
      <c r="H56" s="160"/>
      <c r="I56" s="160"/>
      <c r="J56" s="160"/>
    </row>
    <row r="57" spans="1:10">
      <c r="A57" s="6" t="s">
        <v>73</v>
      </c>
      <c r="B57" s="50" t="s">
        <v>646</v>
      </c>
      <c r="C57" s="23" t="s">
        <v>52</v>
      </c>
      <c r="D57" s="68">
        <v>35</v>
      </c>
      <c r="E57" s="68">
        <v>1564</v>
      </c>
      <c r="F57" s="67">
        <v>-1529</v>
      </c>
      <c r="G57" s="159"/>
      <c r="H57" s="160"/>
      <c r="I57" s="160"/>
      <c r="J57" s="160"/>
    </row>
    <row r="58" spans="1:10">
      <c r="A58" s="6" t="s">
        <v>74</v>
      </c>
      <c r="B58" s="50" t="s">
        <v>646</v>
      </c>
      <c r="C58" s="23" t="s">
        <v>54</v>
      </c>
      <c r="D58" s="68"/>
      <c r="E58" s="68"/>
      <c r="F58" s="67"/>
      <c r="G58" s="159"/>
      <c r="H58" s="160"/>
      <c r="I58" s="160"/>
      <c r="J58" s="160"/>
    </row>
    <row r="59" spans="1:10">
      <c r="A59" s="5" t="s">
        <v>75</v>
      </c>
      <c r="B59" s="50" t="s">
        <v>645</v>
      </c>
      <c r="C59" s="24" t="s">
        <v>76</v>
      </c>
      <c r="D59" s="66"/>
      <c r="E59" s="66">
        <v>12514</v>
      </c>
      <c r="F59" s="65">
        <v>-12514</v>
      </c>
      <c r="G59" s="159"/>
      <c r="H59" s="160"/>
      <c r="I59" s="160"/>
      <c r="J59" s="160"/>
    </row>
    <row r="60" spans="1:10">
      <c r="A60" s="5" t="s">
        <v>77</v>
      </c>
      <c r="B60" s="50" t="s">
        <v>645</v>
      </c>
      <c r="C60" s="19" t="s">
        <v>78</v>
      </c>
      <c r="D60" s="66"/>
      <c r="E60" s="66">
        <v>84</v>
      </c>
      <c r="F60" s="65">
        <v>-84</v>
      </c>
      <c r="G60" s="159"/>
      <c r="H60" s="160"/>
      <c r="I60" s="162"/>
      <c r="J60" s="162"/>
    </row>
    <row r="61" spans="1:10">
      <c r="A61" s="5" t="s">
        <v>79</v>
      </c>
      <c r="B61" s="50" t="s">
        <v>643</v>
      </c>
      <c r="C61" s="19" t="s">
        <v>80</v>
      </c>
      <c r="D61" s="66">
        <v>13957</v>
      </c>
      <c r="E61" s="66">
        <v>26208</v>
      </c>
      <c r="F61" s="65">
        <v>-12251</v>
      </c>
      <c r="G61" s="159"/>
      <c r="H61" s="161"/>
      <c r="I61" s="161"/>
      <c r="J61" s="161"/>
    </row>
    <row r="62" spans="1:10">
      <c r="A62" s="5" t="s">
        <v>81</v>
      </c>
      <c r="B62" s="50" t="s">
        <v>644</v>
      </c>
      <c r="C62" s="25" t="s">
        <v>82</v>
      </c>
      <c r="D62" s="66">
        <v>2203</v>
      </c>
      <c r="E62" s="66">
        <v>4614</v>
      </c>
      <c r="F62" s="65">
        <v>-2411</v>
      </c>
      <c r="G62" s="159"/>
      <c r="H62" s="162"/>
      <c r="I62" s="162"/>
      <c r="J62" s="162"/>
    </row>
    <row r="63" spans="1:10">
      <c r="A63" s="5" t="s">
        <v>83</v>
      </c>
      <c r="B63" s="50" t="s">
        <v>644</v>
      </c>
      <c r="C63" s="25" t="s">
        <v>84</v>
      </c>
      <c r="D63" s="66">
        <v>11754</v>
      </c>
      <c r="E63" s="66">
        <v>21594</v>
      </c>
      <c r="F63" s="65">
        <v>-9840</v>
      </c>
      <c r="G63" s="159"/>
      <c r="H63" s="161"/>
      <c r="I63" s="161"/>
      <c r="J63" s="161"/>
    </row>
    <row r="64" spans="1:10">
      <c r="A64" s="6" t="s">
        <v>85</v>
      </c>
      <c r="B64" s="53" t="s">
        <v>645</v>
      </c>
      <c r="C64" s="26" t="s">
        <v>86</v>
      </c>
      <c r="D64" s="68">
        <v>22</v>
      </c>
      <c r="E64" s="68">
        <v>3327</v>
      </c>
      <c r="F64" s="67">
        <v>-3305</v>
      </c>
      <c r="G64" s="159"/>
      <c r="H64" s="162"/>
      <c r="I64" s="161"/>
      <c r="J64" s="161"/>
    </row>
    <row r="65" spans="1:10">
      <c r="A65" s="6" t="s">
        <v>87</v>
      </c>
      <c r="B65" s="53" t="s">
        <v>645</v>
      </c>
      <c r="C65" s="26" t="s">
        <v>88</v>
      </c>
      <c r="D65" s="68">
        <v>735</v>
      </c>
      <c r="E65" s="68">
        <v>7846</v>
      </c>
      <c r="F65" s="67">
        <v>-7111</v>
      </c>
      <c r="G65" s="159"/>
      <c r="H65" s="162"/>
      <c r="I65" s="161"/>
      <c r="J65" s="161"/>
    </row>
    <row r="66" spans="1:10">
      <c r="A66" s="6" t="s">
        <v>89</v>
      </c>
      <c r="B66" s="53" t="s">
        <v>645</v>
      </c>
      <c r="C66" s="26" t="s">
        <v>90</v>
      </c>
      <c r="D66" s="68">
        <v>10997</v>
      </c>
      <c r="E66" s="68">
        <v>10421</v>
      </c>
      <c r="F66" s="67">
        <v>576</v>
      </c>
      <c r="G66" s="159"/>
      <c r="H66" s="161"/>
      <c r="I66" s="161"/>
      <c r="J66" s="161"/>
    </row>
    <row r="67" spans="1:10">
      <c r="A67" s="5" t="s">
        <v>91</v>
      </c>
      <c r="B67" s="50" t="s">
        <v>643</v>
      </c>
      <c r="C67" s="19" t="s">
        <v>92</v>
      </c>
      <c r="D67" s="66">
        <v>870</v>
      </c>
      <c r="E67" s="66">
        <v>15903</v>
      </c>
      <c r="F67" s="65">
        <v>-15033</v>
      </c>
      <c r="G67" s="159"/>
      <c r="H67" s="162"/>
      <c r="I67" s="161"/>
      <c r="J67" s="161"/>
    </row>
    <row r="68" spans="1:10">
      <c r="A68" s="5" t="s">
        <v>93</v>
      </c>
      <c r="B68" s="50" t="s">
        <v>644</v>
      </c>
      <c r="C68" s="25" t="s">
        <v>94</v>
      </c>
      <c r="D68" s="66">
        <v>872</v>
      </c>
      <c r="E68" s="66">
        <v>17325</v>
      </c>
      <c r="F68" s="65">
        <v>-16453</v>
      </c>
      <c r="G68" s="159"/>
      <c r="H68" s="162"/>
      <c r="I68" s="161"/>
      <c r="J68" s="161"/>
    </row>
    <row r="69" spans="1:10">
      <c r="A69" s="6" t="s">
        <v>95</v>
      </c>
      <c r="B69" s="53" t="s">
        <v>645</v>
      </c>
      <c r="C69" s="26" t="s">
        <v>96</v>
      </c>
      <c r="D69" s="68">
        <v>1</v>
      </c>
      <c r="E69" s="68">
        <v>15300</v>
      </c>
      <c r="F69" s="67">
        <v>-15299</v>
      </c>
      <c r="G69" s="159"/>
      <c r="H69" s="160"/>
      <c r="I69" s="161"/>
      <c r="J69" s="161"/>
    </row>
    <row r="70" spans="1:10">
      <c r="A70" s="6" t="s">
        <v>97</v>
      </c>
      <c r="B70" s="53" t="s">
        <v>645</v>
      </c>
      <c r="C70" s="26" t="s">
        <v>98</v>
      </c>
      <c r="D70" s="68">
        <v>871</v>
      </c>
      <c r="E70" s="68">
        <v>2025</v>
      </c>
      <c r="F70" s="67">
        <v>-1154</v>
      </c>
      <c r="G70" s="159"/>
      <c r="H70" s="162"/>
      <c r="I70" s="162"/>
      <c r="J70" s="162"/>
    </row>
    <row r="71" spans="1:10">
      <c r="A71" s="5" t="s">
        <v>99</v>
      </c>
      <c r="B71" s="50" t="s">
        <v>644</v>
      </c>
      <c r="C71" s="25" t="s">
        <v>100</v>
      </c>
      <c r="D71" s="66">
        <v>-2</v>
      </c>
      <c r="E71" s="66">
        <v>-2636</v>
      </c>
      <c r="F71" s="65">
        <v>2634</v>
      </c>
      <c r="G71" s="159"/>
      <c r="H71" s="162"/>
      <c r="I71" s="162"/>
      <c r="J71" s="162"/>
    </row>
    <row r="72" spans="1:10">
      <c r="A72" s="5" t="s">
        <v>101</v>
      </c>
      <c r="B72" s="50" t="s">
        <v>644</v>
      </c>
      <c r="C72" s="25" t="s">
        <v>102</v>
      </c>
      <c r="D72" s="66"/>
      <c r="E72" s="66">
        <v>1214</v>
      </c>
      <c r="F72" s="65">
        <v>-1214</v>
      </c>
      <c r="G72" s="159"/>
      <c r="H72" s="162"/>
      <c r="I72" s="162"/>
      <c r="J72" s="162"/>
    </row>
    <row r="73" spans="1:10">
      <c r="A73" s="5" t="s">
        <v>103</v>
      </c>
      <c r="B73" s="50" t="s">
        <v>644</v>
      </c>
      <c r="C73" s="25" t="s">
        <v>104</v>
      </c>
      <c r="D73" s="66"/>
      <c r="E73" s="66"/>
      <c r="F73" s="65"/>
      <c r="G73" s="159"/>
      <c r="H73" s="160"/>
      <c r="I73" s="160"/>
      <c r="J73" s="160"/>
    </row>
    <row r="74" spans="1:10">
      <c r="A74" s="5" t="s">
        <v>105</v>
      </c>
      <c r="B74" s="50" t="s">
        <v>643</v>
      </c>
      <c r="C74" s="19" t="s">
        <v>106</v>
      </c>
      <c r="D74" s="66">
        <v>10</v>
      </c>
      <c r="E74" s="66">
        <v>195</v>
      </c>
      <c r="F74" s="65">
        <v>-185</v>
      </c>
      <c r="G74" s="159"/>
      <c r="H74" s="162"/>
      <c r="I74" s="161"/>
      <c r="J74" s="161"/>
    </row>
    <row r="75" spans="1:10">
      <c r="A75" s="6" t="s">
        <v>107</v>
      </c>
      <c r="B75" s="53"/>
      <c r="C75" s="27" t="s">
        <v>108</v>
      </c>
      <c r="D75" s="68">
        <v>10</v>
      </c>
      <c r="E75" s="68">
        <v>195</v>
      </c>
      <c r="F75" s="67">
        <v>-185</v>
      </c>
      <c r="G75" s="159"/>
      <c r="H75" s="162"/>
      <c r="I75" s="161"/>
      <c r="J75" s="161"/>
    </row>
    <row r="76" spans="1:10">
      <c r="A76" s="6" t="s">
        <v>109</v>
      </c>
      <c r="B76" s="53"/>
      <c r="C76" s="28" t="s">
        <v>110</v>
      </c>
      <c r="D76" s="68"/>
      <c r="E76" s="68"/>
      <c r="F76" s="67"/>
      <c r="G76" s="159"/>
      <c r="H76" s="160"/>
      <c r="I76" s="160"/>
      <c r="J76" s="160"/>
    </row>
    <row r="77" spans="1:10">
      <c r="A77" s="5" t="s">
        <v>111</v>
      </c>
      <c r="B77" s="50" t="s">
        <v>643</v>
      </c>
      <c r="C77" s="19" t="s">
        <v>112</v>
      </c>
      <c r="D77" s="66">
        <v>40564</v>
      </c>
      <c r="E77" s="66">
        <v>257407</v>
      </c>
      <c r="F77" s="65">
        <v>-216843</v>
      </c>
      <c r="G77" s="159"/>
      <c r="H77" s="161"/>
      <c r="I77" s="161"/>
      <c r="J77" s="161"/>
    </row>
    <row r="78" spans="1:10">
      <c r="A78" s="5" t="s">
        <v>113</v>
      </c>
      <c r="B78" s="50"/>
      <c r="C78" s="19" t="s">
        <v>114</v>
      </c>
      <c r="D78" s="66">
        <v>9962</v>
      </c>
      <c r="E78" s="66">
        <v>7192</v>
      </c>
      <c r="F78" s="65">
        <v>2770</v>
      </c>
      <c r="G78" s="159"/>
      <c r="H78" s="162"/>
      <c r="I78" s="162"/>
      <c r="J78" s="162"/>
    </row>
    <row r="79" spans="1:10">
      <c r="A79" s="6" t="s">
        <v>115</v>
      </c>
      <c r="B79" s="53"/>
      <c r="C79" s="28" t="s">
        <v>116</v>
      </c>
      <c r="D79" s="68">
        <v>9956</v>
      </c>
      <c r="E79" s="68">
        <v>21</v>
      </c>
      <c r="F79" s="67">
        <v>9935</v>
      </c>
      <c r="G79" s="159"/>
      <c r="H79" s="162"/>
      <c r="I79" s="162"/>
      <c r="J79" s="162"/>
    </row>
    <row r="80" spans="1:10">
      <c r="A80" s="6" t="s">
        <v>117</v>
      </c>
      <c r="B80" s="53"/>
      <c r="C80" s="28" t="s">
        <v>118</v>
      </c>
      <c r="D80" s="68">
        <v>6</v>
      </c>
      <c r="E80" s="68">
        <v>7171</v>
      </c>
      <c r="F80" s="67">
        <v>-7165</v>
      </c>
      <c r="G80" s="159"/>
      <c r="H80" s="162"/>
      <c r="I80" s="162"/>
      <c r="J80" s="162"/>
    </row>
    <row r="81" spans="1:10">
      <c r="A81" s="5" t="s">
        <v>119</v>
      </c>
      <c r="B81" s="50"/>
      <c r="C81" s="19" t="s">
        <v>120</v>
      </c>
      <c r="D81" s="66">
        <v>746</v>
      </c>
      <c r="E81" s="66">
        <v>269</v>
      </c>
      <c r="F81" s="65">
        <v>477</v>
      </c>
      <c r="G81" s="159"/>
      <c r="H81" s="162"/>
      <c r="I81" s="161"/>
      <c r="J81" s="161"/>
    </row>
    <row r="82" spans="1:10">
      <c r="A82" s="5" t="s">
        <v>121</v>
      </c>
      <c r="B82" s="50"/>
      <c r="C82" s="19" t="s">
        <v>122</v>
      </c>
      <c r="D82" s="66">
        <v>1801</v>
      </c>
      <c r="E82" s="66">
        <v>29693</v>
      </c>
      <c r="F82" s="65">
        <v>-27892</v>
      </c>
      <c r="G82" s="159"/>
      <c r="H82" s="161"/>
      <c r="I82" s="161"/>
      <c r="J82" s="161"/>
    </row>
    <row r="83" spans="1:10">
      <c r="A83" s="6" t="s">
        <v>123</v>
      </c>
      <c r="B83" s="53"/>
      <c r="C83" s="28" t="s">
        <v>124</v>
      </c>
      <c r="D83" s="68">
        <v>1135</v>
      </c>
      <c r="E83" s="68">
        <v>10227</v>
      </c>
      <c r="F83" s="67">
        <v>-9092</v>
      </c>
      <c r="G83" s="159"/>
      <c r="H83" s="161"/>
      <c r="I83" s="161"/>
      <c r="J83" s="162"/>
    </row>
    <row r="84" spans="1:10">
      <c r="A84" s="6" t="s">
        <v>125</v>
      </c>
      <c r="B84" s="53"/>
      <c r="C84" s="28" t="s">
        <v>126</v>
      </c>
      <c r="D84" s="68">
        <v>666</v>
      </c>
      <c r="E84" s="68">
        <v>18606</v>
      </c>
      <c r="F84" s="67">
        <v>-17940</v>
      </c>
      <c r="G84" s="159"/>
      <c r="H84" s="162"/>
      <c r="I84" s="161"/>
      <c r="J84" s="161"/>
    </row>
    <row r="85" spans="1:10">
      <c r="A85" s="6" t="s">
        <v>127</v>
      </c>
      <c r="B85" s="53"/>
      <c r="C85" s="28" t="s">
        <v>128</v>
      </c>
      <c r="D85" s="68"/>
      <c r="E85" s="68">
        <v>860</v>
      </c>
      <c r="F85" s="67">
        <v>-860</v>
      </c>
      <c r="G85" s="159"/>
      <c r="H85" s="160"/>
      <c r="I85" s="162"/>
      <c r="J85" s="162"/>
    </row>
    <row r="86" spans="1:10">
      <c r="A86" s="5" t="s">
        <v>129</v>
      </c>
      <c r="B86" s="50"/>
      <c r="C86" s="19" t="s">
        <v>130</v>
      </c>
      <c r="D86" s="66">
        <v>27906</v>
      </c>
      <c r="E86" s="66">
        <v>218580</v>
      </c>
      <c r="F86" s="65">
        <v>-190674</v>
      </c>
      <c r="G86" s="159"/>
      <c r="H86" s="162"/>
      <c r="I86" s="161"/>
      <c r="J86" s="161"/>
    </row>
    <row r="87" spans="1:10">
      <c r="A87" s="6" t="s">
        <v>131</v>
      </c>
      <c r="B87" s="53"/>
      <c r="C87" s="28" t="s">
        <v>132</v>
      </c>
      <c r="D87" s="68">
        <v>44</v>
      </c>
      <c r="E87" s="68">
        <v>2616</v>
      </c>
      <c r="F87" s="67">
        <v>-2572</v>
      </c>
      <c r="G87" s="159"/>
      <c r="H87" s="160"/>
      <c r="I87" s="160"/>
      <c r="J87" s="160"/>
    </row>
    <row r="88" spans="1:10">
      <c r="A88" s="6" t="s">
        <v>133</v>
      </c>
      <c r="B88" s="53"/>
      <c r="C88" s="28" t="s">
        <v>134</v>
      </c>
      <c r="D88" s="68">
        <v>11811</v>
      </c>
      <c r="E88" s="68">
        <v>6365</v>
      </c>
      <c r="F88" s="67">
        <v>5446</v>
      </c>
      <c r="G88" s="159"/>
      <c r="H88" s="162"/>
      <c r="I88" s="161"/>
      <c r="J88" s="161"/>
    </row>
    <row r="89" spans="1:10" ht="25.5">
      <c r="A89" s="6" t="s">
        <v>135</v>
      </c>
      <c r="B89" s="53"/>
      <c r="C89" s="28" t="s">
        <v>136</v>
      </c>
      <c r="D89" s="68">
        <v>16051</v>
      </c>
      <c r="E89" s="68">
        <v>209599</v>
      </c>
      <c r="F89" s="67">
        <v>-193548</v>
      </c>
      <c r="G89" s="163"/>
      <c r="H89" s="162"/>
      <c r="I89" s="161"/>
      <c r="J89" s="161"/>
    </row>
    <row r="90" spans="1:10">
      <c r="A90" s="6" t="s">
        <v>137</v>
      </c>
      <c r="B90" s="53"/>
      <c r="C90" s="29" t="s">
        <v>138</v>
      </c>
      <c r="D90" s="68">
        <v>2521</v>
      </c>
      <c r="E90" s="68">
        <v>201071</v>
      </c>
      <c r="F90" s="67">
        <v>-198550</v>
      </c>
      <c r="G90" s="164"/>
      <c r="H90" s="162"/>
      <c r="I90" s="161"/>
      <c r="J90" s="161"/>
    </row>
    <row r="91" spans="1:10">
      <c r="A91" s="6" t="s">
        <v>139</v>
      </c>
      <c r="B91" s="53"/>
      <c r="C91" s="29" t="s">
        <v>140</v>
      </c>
      <c r="D91" s="68">
        <v>35</v>
      </c>
      <c r="E91" s="68">
        <v>5</v>
      </c>
      <c r="F91" s="67">
        <v>30</v>
      </c>
      <c r="G91" s="164"/>
      <c r="H91" s="160"/>
      <c r="I91" s="162"/>
      <c r="J91" s="162"/>
    </row>
    <row r="92" spans="1:10">
      <c r="A92" s="6" t="s">
        <v>141</v>
      </c>
      <c r="B92" s="53"/>
      <c r="C92" s="29" t="s">
        <v>142</v>
      </c>
      <c r="D92" s="68">
        <v>13495</v>
      </c>
      <c r="E92" s="68">
        <v>8523</v>
      </c>
      <c r="F92" s="67">
        <v>4972</v>
      </c>
      <c r="G92" s="164"/>
      <c r="H92" s="162"/>
      <c r="I92" s="161"/>
      <c r="J92" s="162"/>
    </row>
    <row r="93" spans="1:10">
      <c r="A93" s="5" t="s">
        <v>143</v>
      </c>
      <c r="B93" s="50"/>
      <c r="C93" s="19" t="s">
        <v>144</v>
      </c>
      <c r="D93" s="66">
        <v>149</v>
      </c>
      <c r="E93" s="66">
        <v>1673</v>
      </c>
      <c r="F93" s="65">
        <v>-1524</v>
      </c>
      <c r="G93" s="159"/>
      <c r="H93" s="162"/>
      <c r="I93" s="162"/>
      <c r="J93" s="162"/>
    </row>
    <row r="94" spans="1:10">
      <c r="A94" s="6" t="s">
        <v>145</v>
      </c>
      <c r="B94" s="53"/>
      <c r="C94" s="28" t="s">
        <v>146</v>
      </c>
      <c r="D94" s="68">
        <v>92</v>
      </c>
      <c r="E94" s="68">
        <v>1641</v>
      </c>
      <c r="F94" s="67">
        <v>-1549</v>
      </c>
      <c r="G94" s="159"/>
      <c r="H94" s="160"/>
      <c r="I94" s="160"/>
      <c r="J94" s="160"/>
    </row>
    <row r="95" spans="1:10">
      <c r="A95" s="6" t="s">
        <v>147</v>
      </c>
      <c r="B95" s="53"/>
      <c r="C95" s="28" t="s">
        <v>148</v>
      </c>
      <c r="D95" s="68">
        <v>57</v>
      </c>
      <c r="E95" s="68">
        <v>32</v>
      </c>
      <c r="F95" s="67">
        <v>25</v>
      </c>
      <c r="G95" s="159"/>
      <c r="H95" s="160"/>
      <c r="I95" s="162"/>
      <c r="J95" s="162"/>
    </row>
    <row r="96" spans="1:10">
      <c r="A96" s="5" t="s">
        <v>149</v>
      </c>
      <c r="B96" s="50" t="s">
        <v>643</v>
      </c>
      <c r="C96" s="19" t="s">
        <v>150</v>
      </c>
      <c r="D96" s="66">
        <v>241366</v>
      </c>
      <c r="E96" s="66">
        <v>4153</v>
      </c>
      <c r="F96" s="65">
        <v>237213</v>
      </c>
      <c r="G96" s="159"/>
      <c r="H96" s="161"/>
      <c r="I96" s="162"/>
      <c r="J96" s="161"/>
    </row>
    <row r="97" spans="1:10">
      <c r="A97" s="5" t="s">
        <v>151</v>
      </c>
      <c r="B97" s="50" t="s">
        <v>641</v>
      </c>
      <c r="C97" s="30" t="s">
        <v>152</v>
      </c>
      <c r="D97" s="66">
        <v>121538</v>
      </c>
      <c r="E97" s="66">
        <v>803013</v>
      </c>
      <c r="F97" s="65">
        <v>-681475</v>
      </c>
      <c r="G97" s="159"/>
      <c r="H97" s="161"/>
      <c r="I97" s="161"/>
      <c r="J97" s="161"/>
    </row>
    <row r="98" spans="1:10">
      <c r="A98" s="5" t="s">
        <v>153</v>
      </c>
      <c r="B98" s="50"/>
      <c r="C98" s="31" t="s">
        <v>154</v>
      </c>
      <c r="D98" s="66">
        <v>11923</v>
      </c>
      <c r="E98" s="66">
        <v>8688</v>
      </c>
      <c r="F98" s="65">
        <v>3235</v>
      </c>
      <c r="G98" s="159"/>
      <c r="H98" s="161"/>
      <c r="I98" s="162"/>
      <c r="J98" s="161"/>
    </row>
    <row r="99" spans="1:10">
      <c r="A99" s="6" t="s">
        <v>155</v>
      </c>
      <c r="B99" s="53"/>
      <c r="C99" s="27" t="s">
        <v>156</v>
      </c>
      <c r="D99" s="68">
        <v>8166</v>
      </c>
      <c r="E99" s="68">
        <v>8673</v>
      </c>
      <c r="F99" s="67">
        <v>-507</v>
      </c>
      <c r="G99" s="159"/>
      <c r="H99" s="161"/>
      <c r="I99" s="162"/>
      <c r="J99" s="161"/>
    </row>
    <row r="100" spans="1:10">
      <c r="A100" s="6" t="s">
        <v>157</v>
      </c>
      <c r="B100" s="53"/>
      <c r="C100" s="27" t="s">
        <v>158</v>
      </c>
      <c r="D100" s="68">
        <v>3757</v>
      </c>
      <c r="E100" s="68">
        <v>15</v>
      </c>
      <c r="F100" s="67">
        <v>3742</v>
      </c>
      <c r="G100" s="159"/>
      <c r="H100" s="161"/>
      <c r="I100" s="162"/>
      <c r="J100" s="161"/>
    </row>
    <row r="101" spans="1:10">
      <c r="A101" s="5" t="s">
        <v>159</v>
      </c>
      <c r="B101" s="50"/>
      <c r="C101" s="31" t="s">
        <v>160</v>
      </c>
      <c r="D101" s="66">
        <v>108640</v>
      </c>
      <c r="E101" s="66">
        <v>794258</v>
      </c>
      <c r="F101" s="65">
        <v>-685618</v>
      </c>
      <c r="G101" s="159"/>
      <c r="H101" s="162"/>
      <c r="I101" s="161"/>
      <c r="J101" s="161"/>
    </row>
    <row r="102" spans="1:10">
      <c r="A102" s="5" t="s">
        <v>161</v>
      </c>
      <c r="B102" s="50"/>
      <c r="C102" s="25" t="s">
        <v>162</v>
      </c>
      <c r="D102" s="66">
        <v>108387</v>
      </c>
      <c r="E102" s="66">
        <v>314181</v>
      </c>
      <c r="F102" s="65">
        <v>-205794</v>
      </c>
      <c r="G102" s="159"/>
      <c r="H102" s="162"/>
      <c r="I102" s="161"/>
      <c r="J102" s="161"/>
    </row>
    <row r="103" spans="1:10" ht="25.5">
      <c r="A103" s="5" t="s">
        <v>163</v>
      </c>
      <c r="B103" s="50"/>
      <c r="C103" s="24" t="s">
        <v>164</v>
      </c>
      <c r="D103" s="66">
        <v>108387</v>
      </c>
      <c r="E103" s="66">
        <v>314181</v>
      </c>
      <c r="F103" s="65">
        <v>-205794</v>
      </c>
      <c r="G103" s="163"/>
      <c r="H103" s="162"/>
      <c r="I103" s="161"/>
      <c r="J103" s="161"/>
    </row>
    <row r="104" spans="1:10" ht="25.5">
      <c r="A104" s="5" t="s">
        <v>165</v>
      </c>
      <c r="B104" s="50"/>
      <c r="C104" s="32" t="s">
        <v>166</v>
      </c>
      <c r="D104" s="66">
        <v>0</v>
      </c>
      <c r="E104" s="66">
        <v>96858</v>
      </c>
      <c r="F104" s="65">
        <v>-96858</v>
      </c>
      <c r="G104" s="164"/>
      <c r="H104" s="162"/>
      <c r="I104" s="162"/>
      <c r="J104" s="162"/>
    </row>
    <row r="105" spans="1:10" ht="25.5">
      <c r="A105" s="6" t="s">
        <v>167</v>
      </c>
      <c r="B105" s="53"/>
      <c r="C105" s="33" t="s">
        <v>168</v>
      </c>
      <c r="D105" s="68"/>
      <c r="E105" s="68">
        <v>96858</v>
      </c>
      <c r="F105" s="67">
        <v>-96858</v>
      </c>
      <c r="G105" s="164"/>
      <c r="H105" s="160"/>
      <c r="I105" s="162"/>
      <c r="J105" s="162"/>
    </row>
    <row r="106" spans="1:10" ht="25.5">
      <c r="A106" s="6" t="s">
        <v>169</v>
      </c>
      <c r="B106" s="53"/>
      <c r="C106" s="33" t="s">
        <v>170</v>
      </c>
      <c r="D106" s="68"/>
      <c r="E106" s="68"/>
      <c r="F106" s="67"/>
      <c r="G106" s="164"/>
      <c r="H106" s="160"/>
      <c r="I106" s="160"/>
      <c r="J106" s="160"/>
    </row>
    <row r="107" spans="1:10">
      <c r="A107" s="6" t="s">
        <v>171</v>
      </c>
      <c r="B107" s="53"/>
      <c r="C107" s="33" t="s">
        <v>172</v>
      </c>
      <c r="D107" s="68">
        <v>0</v>
      </c>
      <c r="E107" s="68">
        <v>0</v>
      </c>
      <c r="F107" s="67">
        <v>0</v>
      </c>
      <c r="G107" s="164"/>
      <c r="H107" s="162"/>
      <c r="I107" s="162"/>
      <c r="J107" s="162"/>
    </row>
    <row r="108" spans="1:10">
      <c r="A108" s="6" t="s">
        <v>173</v>
      </c>
      <c r="B108" s="53"/>
      <c r="C108" s="34" t="s">
        <v>174</v>
      </c>
      <c r="D108" s="68"/>
      <c r="E108" s="68"/>
      <c r="F108" s="67"/>
      <c r="G108" s="164"/>
      <c r="H108" s="160"/>
      <c r="I108" s="160"/>
      <c r="J108" s="160"/>
    </row>
    <row r="109" spans="1:10">
      <c r="A109" s="6" t="s">
        <v>175</v>
      </c>
      <c r="B109" s="53"/>
      <c r="C109" s="34" t="s">
        <v>176</v>
      </c>
      <c r="D109" s="68"/>
      <c r="E109" s="68"/>
      <c r="F109" s="67"/>
      <c r="G109" s="164"/>
      <c r="H109" s="160"/>
      <c r="I109" s="160"/>
      <c r="J109" s="160"/>
    </row>
    <row r="110" spans="1:10">
      <c r="A110" s="6" t="s">
        <v>177</v>
      </c>
      <c r="B110" s="53"/>
      <c r="C110" s="34" t="s">
        <v>178</v>
      </c>
      <c r="D110" s="68"/>
      <c r="E110" s="68"/>
      <c r="F110" s="67"/>
      <c r="G110" s="164"/>
      <c r="H110" s="160"/>
      <c r="I110" s="160"/>
      <c r="J110" s="160"/>
    </row>
    <row r="111" spans="1:10">
      <c r="A111" s="5" t="s">
        <v>179</v>
      </c>
      <c r="B111" s="50"/>
      <c r="C111" s="32" t="s">
        <v>180</v>
      </c>
      <c r="D111" s="66">
        <v>108387</v>
      </c>
      <c r="E111" s="66">
        <v>217323</v>
      </c>
      <c r="F111" s="65">
        <v>-108936</v>
      </c>
      <c r="G111" s="164"/>
      <c r="H111" s="160"/>
      <c r="I111" s="161"/>
      <c r="J111" s="161"/>
    </row>
    <row r="112" spans="1:10">
      <c r="A112" s="5" t="s">
        <v>181</v>
      </c>
      <c r="B112" s="50"/>
      <c r="C112" s="32" t="s">
        <v>182</v>
      </c>
      <c r="D112" s="66">
        <v>0</v>
      </c>
      <c r="E112" s="66">
        <v>0</v>
      </c>
      <c r="F112" s="65">
        <v>0</v>
      </c>
      <c r="G112" s="159"/>
      <c r="H112" s="162"/>
      <c r="I112" s="162"/>
      <c r="J112" s="162"/>
    </row>
    <row r="113" spans="1:10" ht="25.5">
      <c r="A113" s="6" t="s">
        <v>183</v>
      </c>
      <c r="B113" s="53"/>
      <c r="C113" s="33" t="s">
        <v>168</v>
      </c>
      <c r="D113" s="68"/>
      <c r="E113" s="68"/>
      <c r="F113" s="67"/>
      <c r="G113" s="164"/>
      <c r="H113" s="160"/>
      <c r="I113" s="160"/>
      <c r="J113" s="160"/>
    </row>
    <row r="114" spans="1:10" ht="25.5">
      <c r="A114" s="6" t="s">
        <v>184</v>
      </c>
      <c r="B114" s="53"/>
      <c r="C114" s="33" t="s">
        <v>170</v>
      </c>
      <c r="D114" s="68"/>
      <c r="E114" s="68"/>
      <c r="F114" s="67"/>
      <c r="G114" s="164"/>
      <c r="H114" s="160"/>
      <c r="I114" s="160"/>
      <c r="J114" s="160"/>
    </row>
    <row r="115" spans="1:10">
      <c r="A115" s="6" t="s">
        <v>185</v>
      </c>
      <c r="B115" s="53"/>
      <c r="C115" s="33" t="s">
        <v>172</v>
      </c>
      <c r="D115" s="68">
        <v>0</v>
      </c>
      <c r="E115" s="68">
        <v>0</v>
      </c>
      <c r="F115" s="67">
        <v>0</v>
      </c>
      <c r="G115" s="164"/>
      <c r="H115" s="162"/>
      <c r="I115" s="162"/>
      <c r="J115" s="162"/>
    </row>
    <row r="116" spans="1:10">
      <c r="A116" s="6" t="s">
        <v>186</v>
      </c>
      <c r="B116" s="53"/>
      <c r="C116" s="34" t="s">
        <v>174</v>
      </c>
      <c r="D116" s="68"/>
      <c r="E116" s="68"/>
      <c r="F116" s="67"/>
      <c r="G116" s="164"/>
      <c r="H116" s="160"/>
      <c r="I116" s="160"/>
      <c r="J116" s="160"/>
    </row>
    <row r="117" spans="1:10">
      <c r="A117" s="6" t="s">
        <v>187</v>
      </c>
      <c r="B117" s="53"/>
      <c r="C117" s="34" t="s">
        <v>176</v>
      </c>
      <c r="D117" s="68"/>
      <c r="E117" s="68"/>
      <c r="F117" s="67"/>
      <c r="G117" s="164"/>
      <c r="H117" s="160"/>
      <c r="I117" s="160"/>
      <c r="J117" s="160"/>
    </row>
    <row r="118" spans="1:10">
      <c r="A118" s="6" t="s">
        <v>188</v>
      </c>
      <c r="B118" s="53"/>
      <c r="C118" s="34" t="s">
        <v>178</v>
      </c>
      <c r="D118" s="68"/>
      <c r="E118" s="68"/>
      <c r="F118" s="67"/>
      <c r="G118" s="164"/>
      <c r="H118" s="160"/>
      <c r="I118" s="160"/>
      <c r="J118" s="160"/>
    </row>
    <row r="119" spans="1:10">
      <c r="A119" s="5" t="s">
        <v>189</v>
      </c>
      <c r="B119" s="50"/>
      <c r="C119" s="25" t="s">
        <v>190</v>
      </c>
      <c r="D119" s="66">
        <v>80</v>
      </c>
      <c r="E119" s="66">
        <v>3998</v>
      </c>
      <c r="F119" s="65">
        <v>-3918</v>
      </c>
      <c r="G119" s="159"/>
      <c r="H119" s="162"/>
      <c r="I119" s="162"/>
      <c r="J119" s="162"/>
    </row>
    <row r="120" spans="1:10" ht="25.5">
      <c r="A120" s="6" t="s">
        <v>191</v>
      </c>
      <c r="B120" s="53"/>
      <c r="C120" s="26" t="s">
        <v>192</v>
      </c>
      <c r="D120" s="68">
        <v>60</v>
      </c>
      <c r="E120" s="68">
        <v>0</v>
      </c>
      <c r="F120" s="67">
        <v>60</v>
      </c>
      <c r="G120" s="163"/>
      <c r="H120" s="162"/>
      <c r="I120" s="162"/>
      <c r="J120" s="162"/>
    </row>
    <row r="121" spans="1:10">
      <c r="A121" s="6" t="s">
        <v>193</v>
      </c>
      <c r="B121" s="53"/>
      <c r="C121" s="35" t="s">
        <v>194</v>
      </c>
      <c r="D121" s="68">
        <v>52</v>
      </c>
      <c r="E121" s="68"/>
      <c r="F121" s="67">
        <v>52</v>
      </c>
      <c r="G121" s="164"/>
      <c r="H121" s="160"/>
      <c r="I121" s="160"/>
      <c r="J121" s="160"/>
    </row>
    <row r="122" spans="1:10">
      <c r="A122" s="6" t="s">
        <v>195</v>
      </c>
      <c r="B122" s="53"/>
      <c r="C122" s="35" t="s">
        <v>196</v>
      </c>
      <c r="D122" s="68">
        <v>8</v>
      </c>
      <c r="E122" s="68">
        <v>0</v>
      </c>
      <c r="F122" s="67">
        <v>8</v>
      </c>
      <c r="G122" s="164"/>
      <c r="H122" s="162"/>
      <c r="I122" s="162"/>
      <c r="J122" s="162"/>
    </row>
    <row r="123" spans="1:10">
      <c r="A123" s="6" t="s">
        <v>197</v>
      </c>
      <c r="B123" s="53"/>
      <c r="C123" s="36" t="s">
        <v>198</v>
      </c>
      <c r="D123" s="68">
        <v>8</v>
      </c>
      <c r="E123" s="68"/>
      <c r="F123" s="67">
        <v>8</v>
      </c>
      <c r="G123" s="164"/>
      <c r="H123" s="160"/>
      <c r="I123" s="160"/>
      <c r="J123" s="160"/>
    </row>
    <row r="124" spans="1:10">
      <c r="A124" s="6" t="s">
        <v>199</v>
      </c>
      <c r="B124" s="53"/>
      <c r="C124" s="36" t="s">
        <v>200</v>
      </c>
      <c r="D124" s="68"/>
      <c r="E124" s="68"/>
      <c r="F124" s="67"/>
      <c r="G124" s="164"/>
      <c r="H124" s="160"/>
      <c r="I124" s="160"/>
      <c r="J124" s="160"/>
    </row>
    <row r="125" spans="1:10">
      <c r="A125" s="6" t="s">
        <v>201</v>
      </c>
      <c r="B125" s="53"/>
      <c r="C125" s="26" t="s">
        <v>182</v>
      </c>
      <c r="D125" s="68">
        <v>20</v>
      </c>
      <c r="E125" s="68">
        <v>3998</v>
      </c>
      <c r="F125" s="67">
        <v>-3978</v>
      </c>
      <c r="G125" s="159"/>
      <c r="H125" s="162"/>
      <c r="I125" s="162"/>
      <c r="J125" s="162"/>
    </row>
    <row r="126" spans="1:10">
      <c r="A126" s="6" t="s">
        <v>202</v>
      </c>
      <c r="B126" s="53"/>
      <c r="C126" s="35" t="s">
        <v>203</v>
      </c>
      <c r="D126" s="68">
        <v>20</v>
      </c>
      <c r="E126" s="68">
        <v>3993</v>
      </c>
      <c r="F126" s="67">
        <v>-3973</v>
      </c>
      <c r="G126" s="164"/>
      <c r="H126" s="162"/>
      <c r="I126" s="162"/>
      <c r="J126" s="160"/>
    </row>
    <row r="127" spans="1:10">
      <c r="A127" s="6" t="s">
        <v>204</v>
      </c>
      <c r="B127" s="53"/>
      <c r="C127" s="35" t="s">
        <v>205</v>
      </c>
      <c r="D127" s="68"/>
      <c r="E127" s="68">
        <v>5</v>
      </c>
      <c r="F127" s="67">
        <v>-5</v>
      </c>
      <c r="G127" s="164"/>
      <c r="H127" s="162"/>
      <c r="I127" s="160"/>
      <c r="J127" s="162"/>
    </row>
    <row r="128" spans="1:10">
      <c r="A128" s="5" t="s">
        <v>206</v>
      </c>
      <c r="B128" s="50"/>
      <c r="C128" s="25" t="s">
        <v>207</v>
      </c>
      <c r="D128" s="66">
        <v>173</v>
      </c>
      <c r="E128" s="66">
        <v>476079</v>
      </c>
      <c r="F128" s="65">
        <v>-475906</v>
      </c>
      <c r="G128" s="159"/>
      <c r="H128" s="162"/>
      <c r="I128" s="161"/>
      <c r="J128" s="161"/>
    </row>
    <row r="129" spans="1:10">
      <c r="A129" s="5" t="s">
        <v>208</v>
      </c>
      <c r="B129" s="50"/>
      <c r="C129" s="24" t="s">
        <v>209</v>
      </c>
      <c r="D129" s="66">
        <v>0</v>
      </c>
      <c r="E129" s="66">
        <v>411800</v>
      </c>
      <c r="F129" s="65">
        <v>-411800</v>
      </c>
      <c r="G129" s="159"/>
      <c r="H129" s="162"/>
      <c r="I129" s="161"/>
      <c r="J129" s="161"/>
    </row>
    <row r="130" spans="1:10">
      <c r="A130" s="6" t="s">
        <v>210</v>
      </c>
      <c r="B130" s="53"/>
      <c r="C130" s="35" t="s">
        <v>211</v>
      </c>
      <c r="D130" s="68"/>
      <c r="E130" s="68"/>
      <c r="F130" s="67"/>
      <c r="G130" s="164"/>
      <c r="H130" s="160"/>
      <c r="I130" s="160"/>
      <c r="J130" s="160"/>
    </row>
    <row r="131" spans="1:10">
      <c r="A131" s="6" t="s">
        <v>212</v>
      </c>
      <c r="B131" s="53"/>
      <c r="C131" s="35" t="s">
        <v>213</v>
      </c>
      <c r="D131" s="68"/>
      <c r="E131" s="68"/>
      <c r="F131" s="67"/>
      <c r="G131" s="164"/>
      <c r="H131" s="160"/>
      <c r="I131" s="160"/>
      <c r="J131" s="160"/>
    </row>
    <row r="132" spans="1:10">
      <c r="A132" s="6" t="s">
        <v>214</v>
      </c>
      <c r="B132" s="53"/>
      <c r="C132" s="35" t="s">
        <v>215</v>
      </c>
      <c r="D132" s="68"/>
      <c r="E132" s="68"/>
      <c r="F132" s="67"/>
      <c r="G132" s="164"/>
      <c r="H132" s="160"/>
      <c r="I132" s="160"/>
      <c r="J132" s="160"/>
    </row>
    <row r="133" spans="1:10">
      <c r="A133" s="6" t="s">
        <v>216</v>
      </c>
      <c r="B133" s="53"/>
      <c r="C133" s="35" t="s">
        <v>217</v>
      </c>
      <c r="D133" s="68"/>
      <c r="E133" s="68"/>
      <c r="F133" s="67"/>
      <c r="G133" s="164"/>
      <c r="H133" s="160"/>
      <c r="I133" s="160"/>
      <c r="J133" s="160"/>
    </row>
    <row r="134" spans="1:10">
      <c r="A134" s="6" t="s">
        <v>218</v>
      </c>
      <c r="B134" s="53"/>
      <c r="C134" s="35" t="s">
        <v>219</v>
      </c>
      <c r="D134" s="68"/>
      <c r="E134" s="68">
        <v>411800</v>
      </c>
      <c r="F134" s="67">
        <v>-411800</v>
      </c>
      <c r="G134" s="164"/>
      <c r="H134" s="160"/>
      <c r="I134" s="161"/>
      <c r="J134" s="161"/>
    </row>
    <row r="135" spans="1:10">
      <c r="A135" s="5" t="s">
        <v>220</v>
      </c>
      <c r="B135" s="50"/>
      <c r="C135" s="24" t="s">
        <v>182</v>
      </c>
      <c r="D135" s="66">
        <v>0</v>
      </c>
      <c r="E135" s="66">
        <v>64281</v>
      </c>
      <c r="F135" s="65">
        <v>-64281</v>
      </c>
      <c r="G135" s="159"/>
      <c r="H135" s="162"/>
      <c r="I135" s="161"/>
      <c r="J135" s="161"/>
    </row>
    <row r="136" spans="1:10">
      <c r="A136" s="6" t="s">
        <v>221</v>
      </c>
      <c r="B136" s="53"/>
      <c r="C136" s="35" t="s">
        <v>211</v>
      </c>
      <c r="D136" s="68"/>
      <c r="E136" s="68"/>
      <c r="F136" s="67"/>
      <c r="G136" s="164"/>
      <c r="H136" s="160"/>
      <c r="I136" s="160"/>
      <c r="J136" s="160"/>
    </row>
    <row r="137" spans="1:10" ht="25.5">
      <c r="A137" s="6" t="s">
        <v>222</v>
      </c>
      <c r="B137" s="53"/>
      <c r="C137" s="37" t="s">
        <v>223</v>
      </c>
      <c r="D137" s="68"/>
      <c r="E137" s="68"/>
      <c r="F137" s="67"/>
      <c r="G137" s="164"/>
      <c r="H137" s="160"/>
      <c r="I137" s="160"/>
      <c r="J137" s="160"/>
    </row>
    <row r="138" spans="1:10">
      <c r="A138" s="6" t="s">
        <v>224</v>
      </c>
      <c r="B138" s="53"/>
      <c r="C138" s="35" t="s">
        <v>213</v>
      </c>
      <c r="D138" s="68"/>
      <c r="E138" s="68"/>
      <c r="F138" s="67"/>
      <c r="G138" s="164"/>
      <c r="H138" s="160"/>
      <c r="I138" s="160"/>
      <c r="J138" s="160"/>
    </row>
    <row r="139" spans="1:10" ht="25.5">
      <c r="A139" s="6" t="s">
        <v>225</v>
      </c>
      <c r="B139" s="53"/>
      <c r="C139" s="37" t="s">
        <v>223</v>
      </c>
      <c r="D139" s="68"/>
      <c r="E139" s="68"/>
      <c r="F139" s="67"/>
      <c r="G139" s="164"/>
      <c r="H139" s="160"/>
      <c r="I139" s="160"/>
      <c r="J139" s="160"/>
    </row>
    <row r="140" spans="1:10">
      <c r="A140" s="6" t="s">
        <v>226</v>
      </c>
      <c r="B140" s="53"/>
      <c r="C140" s="35" t="s">
        <v>215</v>
      </c>
      <c r="D140" s="68"/>
      <c r="E140" s="68">
        <v>63940</v>
      </c>
      <c r="F140" s="67">
        <v>-63940</v>
      </c>
      <c r="G140" s="164"/>
      <c r="H140" s="160"/>
      <c r="I140" s="161"/>
      <c r="J140" s="161"/>
    </row>
    <row r="141" spans="1:10" ht="25.5">
      <c r="A141" s="6" t="s">
        <v>227</v>
      </c>
      <c r="B141" s="53"/>
      <c r="C141" s="37" t="s">
        <v>223</v>
      </c>
      <c r="D141" s="68"/>
      <c r="E141" s="68"/>
      <c r="F141" s="67"/>
      <c r="G141" s="164"/>
      <c r="H141" s="160"/>
      <c r="I141" s="160"/>
      <c r="J141" s="160"/>
    </row>
    <row r="142" spans="1:10">
      <c r="A142" s="6" t="s">
        <v>228</v>
      </c>
      <c r="B142" s="53"/>
      <c r="C142" s="35" t="s">
        <v>217</v>
      </c>
      <c r="D142" s="68"/>
      <c r="E142" s="68">
        <v>341</v>
      </c>
      <c r="F142" s="67">
        <v>-341</v>
      </c>
      <c r="G142" s="164"/>
      <c r="H142" s="160"/>
      <c r="I142" s="160"/>
      <c r="J142" s="160"/>
    </row>
    <row r="143" spans="1:10" ht="25.5">
      <c r="A143" s="6" t="s">
        <v>229</v>
      </c>
      <c r="B143" s="53"/>
      <c r="C143" s="37" t="s">
        <v>223</v>
      </c>
      <c r="D143" s="68"/>
      <c r="E143" s="68"/>
      <c r="F143" s="67"/>
      <c r="G143" s="164"/>
      <c r="H143" s="160"/>
      <c r="I143" s="160"/>
      <c r="J143" s="160"/>
    </row>
    <row r="144" spans="1:10">
      <c r="A144" s="6" t="s">
        <v>230</v>
      </c>
      <c r="B144" s="53"/>
      <c r="C144" s="35" t="s">
        <v>219</v>
      </c>
      <c r="D144" s="68"/>
      <c r="E144" s="68"/>
      <c r="F144" s="67"/>
      <c r="G144" s="164"/>
      <c r="H144" s="162"/>
      <c r="I144" s="162"/>
      <c r="J144" s="162"/>
    </row>
    <row r="145" spans="1:10" ht="25.5">
      <c r="A145" s="6" t="s">
        <v>231</v>
      </c>
      <c r="B145" s="53"/>
      <c r="C145" s="37" t="s">
        <v>223</v>
      </c>
      <c r="D145" s="68"/>
      <c r="E145" s="68"/>
      <c r="F145" s="67"/>
      <c r="G145" s="164"/>
      <c r="H145" s="160"/>
      <c r="I145" s="160"/>
      <c r="J145" s="160"/>
    </row>
    <row r="146" spans="1:10" ht="25.5">
      <c r="A146" s="5" t="s">
        <v>232</v>
      </c>
      <c r="B146" s="50"/>
      <c r="C146" s="24" t="s">
        <v>233</v>
      </c>
      <c r="D146" s="66">
        <v>173</v>
      </c>
      <c r="E146" s="66">
        <v>-2</v>
      </c>
      <c r="F146" s="65">
        <v>175</v>
      </c>
      <c r="G146" s="163"/>
      <c r="H146" s="162"/>
      <c r="I146" s="162"/>
      <c r="J146" s="162"/>
    </row>
    <row r="147" spans="1:10">
      <c r="A147" s="6" t="s">
        <v>234</v>
      </c>
      <c r="B147" s="53"/>
      <c r="C147" s="35" t="s">
        <v>211</v>
      </c>
      <c r="D147" s="68"/>
      <c r="E147" s="68"/>
      <c r="F147" s="67"/>
      <c r="G147" s="164"/>
      <c r="H147" s="160"/>
      <c r="I147" s="160"/>
      <c r="J147" s="160"/>
    </row>
    <row r="148" spans="1:10">
      <c r="A148" s="6" t="s">
        <v>235</v>
      </c>
      <c r="B148" s="53"/>
      <c r="C148" s="35" t="s">
        <v>213</v>
      </c>
      <c r="D148" s="68"/>
      <c r="E148" s="68"/>
      <c r="F148" s="67"/>
      <c r="G148" s="164"/>
      <c r="H148" s="160"/>
      <c r="I148" s="160"/>
      <c r="J148" s="160"/>
    </row>
    <row r="149" spans="1:10">
      <c r="A149" s="6" t="s">
        <v>236</v>
      </c>
      <c r="B149" s="53"/>
      <c r="C149" s="35" t="s">
        <v>215</v>
      </c>
      <c r="D149" s="68"/>
      <c r="E149" s="68"/>
      <c r="F149" s="67"/>
      <c r="G149" s="164"/>
      <c r="H149" s="160"/>
      <c r="I149" s="160"/>
      <c r="J149" s="160"/>
    </row>
    <row r="150" spans="1:10">
      <c r="A150" s="6" t="s">
        <v>237</v>
      </c>
      <c r="B150" s="53"/>
      <c r="C150" s="35" t="s">
        <v>217</v>
      </c>
      <c r="D150" s="68">
        <v>173</v>
      </c>
      <c r="E150" s="68">
        <v>-2</v>
      </c>
      <c r="F150" s="67">
        <v>175</v>
      </c>
      <c r="G150" s="164"/>
      <c r="H150" s="162"/>
      <c r="I150" s="160"/>
      <c r="J150" s="162"/>
    </row>
    <row r="151" spans="1:10">
      <c r="A151" s="6" t="s">
        <v>238</v>
      </c>
      <c r="B151" s="53"/>
      <c r="C151" s="35" t="s">
        <v>219</v>
      </c>
      <c r="D151" s="68"/>
      <c r="E151" s="68"/>
      <c r="F151" s="67"/>
      <c r="G151" s="164"/>
      <c r="H151" s="160"/>
      <c r="I151" s="160"/>
      <c r="J151" s="160"/>
    </row>
    <row r="152" spans="1:10">
      <c r="A152" s="5" t="s">
        <v>239</v>
      </c>
      <c r="B152" s="50"/>
      <c r="C152" s="25" t="s">
        <v>240</v>
      </c>
      <c r="D152" s="66">
        <v>0</v>
      </c>
      <c r="E152" s="66">
        <v>0</v>
      </c>
      <c r="F152" s="65">
        <v>0</v>
      </c>
      <c r="G152" s="159"/>
      <c r="H152" s="162"/>
      <c r="I152" s="162"/>
      <c r="J152" s="162"/>
    </row>
    <row r="153" spans="1:10" ht="25.5">
      <c r="A153" s="6" t="s">
        <v>241</v>
      </c>
      <c r="B153" s="53"/>
      <c r="C153" s="26" t="s">
        <v>164</v>
      </c>
      <c r="D153" s="68"/>
      <c r="E153" s="68"/>
      <c r="F153" s="67"/>
      <c r="G153" s="163"/>
      <c r="H153" s="160"/>
      <c r="I153" s="160"/>
      <c r="J153" s="160"/>
    </row>
    <row r="154" spans="1:10">
      <c r="A154" s="6" t="s">
        <v>242</v>
      </c>
      <c r="B154" s="53"/>
      <c r="C154" s="26" t="s">
        <v>182</v>
      </c>
      <c r="D154" s="68"/>
      <c r="E154" s="68"/>
      <c r="F154" s="67"/>
      <c r="G154" s="159"/>
      <c r="H154" s="160"/>
      <c r="I154" s="160"/>
      <c r="J154" s="160"/>
    </row>
    <row r="155" spans="1:10" ht="25.5">
      <c r="A155" s="6" t="s">
        <v>243</v>
      </c>
      <c r="B155" s="53"/>
      <c r="C155" s="38" t="s">
        <v>244</v>
      </c>
      <c r="D155" s="68"/>
      <c r="E155" s="68"/>
      <c r="F155" s="67"/>
      <c r="G155" s="164"/>
      <c r="H155" s="160"/>
      <c r="I155" s="160"/>
      <c r="J155" s="160"/>
    </row>
    <row r="156" spans="1:10">
      <c r="A156" s="5" t="s">
        <v>245</v>
      </c>
      <c r="B156" s="50"/>
      <c r="C156" s="31" t="s">
        <v>246</v>
      </c>
      <c r="D156" s="66">
        <v>975</v>
      </c>
      <c r="E156" s="66">
        <v>67</v>
      </c>
      <c r="F156" s="65">
        <v>908</v>
      </c>
      <c r="G156" s="159"/>
      <c r="H156" s="162"/>
      <c r="I156" s="162"/>
      <c r="J156" s="162"/>
    </row>
    <row r="157" spans="1:10">
      <c r="A157" s="6" t="s">
        <v>247</v>
      </c>
      <c r="B157" s="53"/>
      <c r="C157" s="27" t="s">
        <v>248</v>
      </c>
      <c r="D157" s="68">
        <v>106</v>
      </c>
      <c r="E157" s="68">
        <v>67</v>
      </c>
      <c r="F157" s="67">
        <v>39</v>
      </c>
      <c r="G157" s="159"/>
      <c r="H157" s="162"/>
      <c r="I157" s="162"/>
      <c r="J157" s="162"/>
    </row>
    <row r="158" spans="1:10">
      <c r="A158" s="6" t="s">
        <v>249</v>
      </c>
      <c r="B158" s="53"/>
      <c r="C158" s="27" t="s">
        <v>250</v>
      </c>
      <c r="D158" s="68"/>
      <c r="E158" s="68"/>
      <c r="F158" s="67"/>
      <c r="G158" s="159"/>
      <c r="H158" s="160"/>
      <c r="I158" s="160"/>
      <c r="J158" s="160"/>
    </row>
    <row r="159" spans="1:10">
      <c r="A159" s="6" t="s">
        <v>251</v>
      </c>
      <c r="B159" s="53"/>
      <c r="C159" s="27" t="s">
        <v>252</v>
      </c>
      <c r="D159" s="68">
        <v>869</v>
      </c>
      <c r="E159" s="68"/>
      <c r="F159" s="67">
        <v>869</v>
      </c>
      <c r="G159" s="159"/>
      <c r="H159" s="160"/>
      <c r="I159" s="160"/>
      <c r="J159" s="160"/>
    </row>
    <row r="160" spans="1:10">
      <c r="A160" s="5" t="s">
        <v>253</v>
      </c>
      <c r="B160" s="50" t="s">
        <v>641</v>
      </c>
      <c r="C160" s="30" t="s">
        <v>254</v>
      </c>
      <c r="D160" s="66">
        <v>209177</v>
      </c>
      <c r="E160" s="66">
        <v>22123</v>
      </c>
      <c r="F160" s="65">
        <v>187054</v>
      </c>
      <c r="G160" s="159"/>
      <c r="H160" s="161"/>
      <c r="I160" s="161"/>
      <c r="J160" s="161"/>
    </row>
    <row r="161" spans="1:10">
      <c r="A161" s="5" t="s">
        <v>255</v>
      </c>
      <c r="B161" s="50"/>
      <c r="C161" s="39" t="s">
        <v>215</v>
      </c>
      <c r="D161" s="66">
        <v>48824</v>
      </c>
      <c r="E161" s="66">
        <v>2357</v>
      </c>
      <c r="F161" s="65">
        <v>46467</v>
      </c>
      <c r="G161" s="159"/>
      <c r="H161" s="161"/>
      <c r="I161" s="161"/>
      <c r="J161" s="161"/>
    </row>
    <row r="162" spans="1:10">
      <c r="A162" s="6" t="s">
        <v>256</v>
      </c>
      <c r="B162" s="53"/>
      <c r="C162" s="27" t="s">
        <v>257</v>
      </c>
      <c r="D162" s="68">
        <v>335</v>
      </c>
      <c r="E162" s="68"/>
      <c r="F162" s="67">
        <v>335</v>
      </c>
      <c r="G162" s="159"/>
      <c r="H162" s="162"/>
      <c r="I162" s="160"/>
      <c r="J162" s="162"/>
    </row>
    <row r="163" spans="1:10">
      <c r="A163" s="6" t="s">
        <v>258</v>
      </c>
      <c r="B163" s="53"/>
      <c r="C163" s="27" t="s">
        <v>259</v>
      </c>
      <c r="D163" s="70">
        <v>3</v>
      </c>
      <c r="E163" s="69">
        <v>61</v>
      </c>
      <c r="F163" s="71">
        <v>-58</v>
      </c>
      <c r="G163" s="159"/>
      <c r="H163" s="161"/>
      <c r="I163" s="160"/>
      <c r="J163" s="161"/>
    </row>
    <row r="164" spans="1:10">
      <c r="A164" s="7" t="s">
        <v>260</v>
      </c>
      <c r="B164" s="54"/>
      <c r="C164" s="27" t="s">
        <v>261</v>
      </c>
      <c r="D164" s="69">
        <v>10</v>
      </c>
      <c r="E164" s="70">
        <v>109</v>
      </c>
      <c r="F164" s="71">
        <v>-99</v>
      </c>
      <c r="G164" s="159"/>
      <c r="H164" s="160"/>
      <c r="I164" s="160"/>
      <c r="J164" s="160"/>
    </row>
    <row r="165" spans="1:10">
      <c r="A165" s="6" t="s">
        <v>262</v>
      </c>
      <c r="B165" s="53"/>
      <c r="C165" s="27" t="s">
        <v>263</v>
      </c>
      <c r="D165" s="70"/>
      <c r="E165" s="167">
        <v>2184</v>
      </c>
      <c r="F165" s="71">
        <v>-2184</v>
      </c>
      <c r="G165" s="159"/>
      <c r="H165" s="160"/>
      <c r="I165" s="160"/>
      <c r="J165" s="160"/>
    </row>
    <row r="166" spans="1:10">
      <c r="A166" s="6" t="s">
        <v>264</v>
      </c>
      <c r="B166" s="53"/>
      <c r="C166" s="27" t="s">
        <v>265</v>
      </c>
      <c r="D166" s="70">
        <v>48476</v>
      </c>
      <c r="E166" s="69">
        <v>3</v>
      </c>
      <c r="F166" s="71">
        <v>48473</v>
      </c>
      <c r="G166" s="159"/>
      <c r="H166" s="161"/>
      <c r="I166" s="161"/>
      <c r="J166" s="161"/>
    </row>
    <row r="167" spans="1:10">
      <c r="A167" s="5" t="s">
        <v>266</v>
      </c>
      <c r="B167" s="50"/>
      <c r="C167" s="39" t="s">
        <v>267</v>
      </c>
      <c r="D167" s="66">
        <v>160353</v>
      </c>
      <c r="E167" s="66">
        <v>19766</v>
      </c>
      <c r="F167" s="65">
        <v>140587</v>
      </c>
      <c r="G167" s="159"/>
      <c r="H167" s="161"/>
      <c r="I167" s="161"/>
      <c r="J167" s="161"/>
    </row>
    <row r="168" spans="1:10">
      <c r="A168" s="6" t="s">
        <v>268</v>
      </c>
      <c r="B168" s="53"/>
      <c r="C168" s="25" t="s">
        <v>269</v>
      </c>
      <c r="D168" s="66">
        <v>4617</v>
      </c>
      <c r="E168" s="66">
        <v>18361</v>
      </c>
      <c r="F168" s="65">
        <v>-13744</v>
      </c>
      <c r="G168" s="159"/>
      <c r="H168" s="161"/>
      <c r="I168" s="161"/>
      <c r="J168" s="161"/>
    </row>
    <row r="169" spans="1:10">
      <c r="A169" s="6" t="s">
        <v>270</v>
      </c>
      <c r="B169" s="53"/>
      <c r="C169" s="38" t="s">
        <v>271</v>
      </c>
      <c r="D169" s="68">
        <v>4617</v>
      </c>
      <c r="E169" s="68">
        <v>18361</v>
      </c>
      <c r="F169" s="67">
        <v>-13744</v>
      </c>
      <c r="G169" s="159"/>
      <c r="H169" s="161"/>
      <c r="I169" s="161"/>
      <c r="J169" s="161"/>
    </row>
    <row r="170" spans="1:10">
      <c r="A170" s="6" t="s">
        <v>272</v>
      </c>
      <c r="B170" s="53"/>
      <c r="C170" s="38" t="s">
        <v>273</v>
      </c>
      <c r="D170" s="68"/>
      <c r="E170" s="68"/>
      <c r="F170" s="67"/>
      <c r="G170" s="159"/>
      <c r="H170" s="160"/>
      <c r="I170" s="160"/>
      <c r="J170" s="160"/>
    </row>
    <row r="171" spans="1:10">
      <c r="A171" s="6" t="s">
        <v>274</v>
      </c>
      <c r="B171" s="53"/>
      <c r="C171" s="25" t="s">
        <v>275</v>
      </c>
      <c r="D171" s="68">
        <v>155736</v>
      </c>
      <c r="E171" s="68">
        <v>1405</v>
      </c>
      <c r="F171" s="67">
        <v>154331</v>
      </c>
      <c r="G171" s="159"/>
      <c r="H171" s="161"/>
      <c r="I171" s="161"/>
      <c r="J171" s="161"/>
    </row>
    <row r="172" spans="1:10">
      <c r="A172" s="8" t="s">
        <v>276</v>
      </c>
      <c r="B172" s="55"/>
      <c r="C172" s="38" t="s">
        <v>257</v>
      </c>
      <c r="D172" s="68">
        <v>2</v>
      </c>
      <c r="E172" s="68">
        <v>219</v>
      </c>
      <c r="F172" s="67">
        <v>-217</v>
      </c>
      <c r="G172" s="159"/>
      <c r="H172" s="162"/>
      <c r="I172" s="162"/>
      <c r="J172" s="162"/>
    </row>
    <row r="173" spans="1:10">
      <c r="A173" s="6" t="s">
        <v>277</v>
      </c>
      <c r="B173" s="53"/>
      <c r="C173" s="38" t="s">
        <v>278</v>
      </c>
      <c r="D173" s="68"/>
      <c r="E173" s="68">
        <v>56</v>
      </c>
      <c r="F173" s="67">
        <v>-56</v>
      </c>
      <c r="G173" s="164"/>
      <c r="H173" s="160"/>
      <c r="I173" s="162"/>
      <c r="J173" s="162"/>
    </row>
    <row r="174" spans="1:10">
      <c r="A174" s="6" t="s">
        <v>279</v>
      </c>
      <c r="B174" s="53"/>
      <c r="C174" s="38" t="s">
        <v>261</v>
      </c>
      <c r="D174" s="68">
        <v>621</v>
      </c>
      <c r="E174" s="68">
        <v>1</v>
      </c>
      <c r="F174" s="67">
        <v>620</v>
      </c>
      <c r="G174" s="164"/>
      <c r="H174" s="162"/>
      <c r="I174" s="162"/>
      <c r="J174" s="162"/>
    </row>
    <row r="175" spans="1:10">
      <c r="A175" s="6" t="s">
        <v>280</v>
      </c>
      <c r="B175" s="53"/>
      <c r="C175" s="38" t="s">
        <v>281</v>
      </c>
      <c r="D175" s="68">
        <v>-66</v>
      </c>
      <c r="E175" s="68"/>
      <c r="F175" s="67">
        <v>-66</v>
      </c>
      <c r="G175" s="159"/>
      <c r="H175" s="162"/>
      <c r="I175" s="160"/>
      <c r="J175" s="162"/>
    </row>
    <row r="176" spans="1:10">
      <c r="A176" s="6" t="s">
        <v>282</v>
      </c>
      <c r="B176" s="53"/>
      <c r="C176" s="38" t="s">
        <v>283</v>
      </c>
      <c r="D176" s="68"/>
      <c r="E176" s="68">
        <v>63</v>
      </c>
      <c r="F176" s="67">
        <v>-63</v>
      </c>
      <c r="G176" s="159"/>
      <c r="H176" s="160"/>
      <c r="I176" s="162"/>
      <c r="J176" s="162"/>
    </row>
    <row r="177" spans="1:10">
      <c r="A177" s="6" t="s">
        <v>284</v>
      </c>
      <c r="B177" s="53"/>
      <c r="C177" s="38" t="s">
        <v>285</v>
      </c>
      <c r="D177" s="68">
        <v>155179</v>
      </c>
      <c r="E177" s="68">
        <v>1066</v>
      </c>
      <c r="F177" s="67">
        <v>154113</v>
      </c>
      <c r="G177" s="159"/>
      <c r="H177" s="161"/>
      <c r="I177" s="161"/>
      <c r="J177" s="161"/>
    </row>
    <row r="178" spans="1:10" ht="15.75" thickBot="1">
      <c r="A178" s="5" t="s">
        <v>286</v>
      </c>
      <c r="B178" s="50"/>
      <c r="C178" s="40" t="s">
        <v>287</v>
      </c>
      <c r="D178" s="66"/>
      <c r="E178" s="66"/>
      <c r="F178" s="65"/>
      <c r="G178" s="159"/>
      <c r="H178" s="160"/>
      <c r="I178" s="160"/>
      <c r="J178" s="160"/>
    </row>
    <row r="179" spans="1:10" ht="17.25" thickTop="1" thickBot="1">
      <c r="A179" s="9" t="s">
        <v>288</v>
      </c>
      <c r="B179" s="49"/>
      <c r="C179" s="41" t="s">
        <v>289</v>
      </c>
      <c r="D179" s="62">
        <v>28019</v>
      </c>
      <c r="E179" s="62">
        <v>77</v>
      </c>
      <c r="F179" s="61">
        <v>27942</v>
      </c>
      <c r="G179" s="163"/>
      <c r="H179" s="162"/>
      <c r="I179" s="162"/>
      <c r="J179" s="162"/>
    </row>
    <row r="180" spans="1:10" ht="15.75" thickTop="1">
      <c r="A180" s="5" t="s">
        <v>290</v>
      </c>
      <c r="B180" s="50"/>
      <c r="C180" s="30" t="s">
        <v>291</v>
      </c>
      <c r="D180" s="66">
        <v>0</v>
      </c>
      <c r="E180" s="66">
        <v>0</v>
      </c>
      <c r="F180" s="65">
        <v>0</v>
      </c>
      <c r="G180" s="159"/>
      <c r="H180" s="162"/>
      <c r="I180" s="162"/>
      <c r="J180" s="162"/>
    </row>
    <row r="181" spans="1:10">
      <c r="A181" s="6" t="s">
        <v>292</v>
      </c>
      <c r="B181" s="53"/>
      <c r="C181" s="42" t="s">
        <v>293</v>
      </c>
      <c r="D181" s="70"/>
      <c r="E181" s="70"/>
      <c r="F181" s="71"/>
      <c r="G181" s="159"/>
      <c r="H181" s="160"/>
      <c r="I181" s="160"/>
      <c r="J181" s="160"/>
    </row>
    <row r="182" spans="1:10">
      <c r="A182" s="6" t="s">
        <v>294</v>
      </c>
      <c r="B182" s="53"/>
      <c r="C182" s="42" t="s">
        <v>295</v>
      </c>
      <c r="D182" s="68"/>
      <c r="E182" s="68"/>
      <c r="F182" s="67"/>
      <c r="G182" s="159"/>
      <c r="H182" s="160"/>
      <c r="I182" s="160"/>
      <c r="J182" s="160"/>
    </row>
    <row r="183" spans="1:10">
      <c r="A183" s="5" t="s">
        <v>296</v>
      </c>
      <c r="B183" s="50"/>
      <c r="C183" s="30" t="s">
        <v>297</v>
      </c>
      <c r="D183" s="66">
        <v>28019</v>
      </c>
      <c r="E183" s="66">
        <v>77</v>
      </c>
      <c r="F183" s="65">
        <v>27942</v>
      </c>
      <c r="G183" s="159"/>
      <c r="H183" s="162"/>
      <c r="I183" s="162"/>
      <c r="J183" s="162"/>
    </row>
    <row r="184" spans="1:10">
      <c r="A184" s="10" t="s">
        <v>298</v>
      </c>
      <c r="B184" s="56"/>
      <c r="C184" s="42" t="s">
        <v>215</v>
      </c>
      <c r="D184" s="68">
        <v>27439</v>
      </c>
      <c r="E184" s="68">
        <v>43</v>
      </c>
      <c r="F184" s="67">
        <v>27396</v>
      </c>
      <c r="G184" s="159"/>
      <c r="H184" s="162"/>
      <c r="I184" s="162"/>
      <c r="J184" s="162"/>
    </row>
    <row r="185" spans="1:10">
      <c r="A185" s="6" t="s">
        <v>299</v>
      </c>
      <c r="B185" s="53"/>
      <c r="C185" s="27" t="s">
        <v>300</v>
      </c>
      <c r="D185" s="70"/>
      <c r="E185" s="70"/>
      <c r="F185" s="71"/>
      <c r="G185" s="159"/>
      <c r="H185" s="160"/>
      <c r="I185" s="160"/>
      <c r="J185" s="160"/>
    </row>
    <row r="186" spans="1:10">
      <c r="A186" s="6" t="s">
        <v>301</v>
      </c>
      <c r="B186" s="53"/>
      <c r="C186" s="27" t="s">
        <v>302</v>
      </c>
      <c r="D186" s="68">
        <v>27439</v>
      </c>
      <c r="E186" s="68">
        <v>43</v>
      </c>
      <c r="F186" s="67">
        <v>27396</v>
      </c>
      <c r="G186" s="159"/>
      <c r="H186" s="160"/>
      <c r="I186" s="160"/>
      <c r="J186" s="160"/>
    </row>
    <row r="187" spans="1:10">
      <c r="A187" s="10" t="s">
        <v>303</v>
      </c>
      <c r="B187" s="56"/>
      <c r="C187" s="42" t="s">
        <v>267</v>
      </c>
      <c r="D187" s="68">
        <v>580</v>
      </c>
      <c r="E187" s="68">
        <v>34</v>
      </c>
      <c r="F187" s="67">
        <v>546</v>
      </c>
      <c r="G187" s="159"/>
      <c r="H187" s="162"/>
      <c r="I187" s="162"/>
      <c r="J187" s="162"/>
    </row>
    <row r="188" spans="1:10">
      <c r="A188" s="6" t="s">
        <v>304</v>
      </c>
      <c r="B188" s="53"/>
      <c r="C188" s="27" t="s">
        <v>300</v>
      </c>
      <c r="D188" s="70"/>
      <c r="E188" s="70"/>
      <c r="F188" s="71"/>
      <c r="G188" s="159"/>
      <c r="H188" s="160"/>
      <c r="I188" s="160"/>
      <c r="J188" s="160"/>
    </row>
    <row r="189" spans="1:10" ht="15.75" thickBot="1">
      <c r="A189" s="6" t="s">
        <v>305</v>
      </c>
      <c r="B189" s="53"/>
      <c r="C189" s="43" t="s">
        <v>302</v>
      </c>
      <c r="D189" s="68">
        <v>580</v>
      </c>
      <c r="E189" s="68">
        <v>34</v>
      </c>
      <c r="F189" s="67">
        <v>546</v>
      </c>
      <c r="G189" s="159"/>
      <c r="H189" s="162"/>
      <c r="I189" s="160"/>
      <c r="J189" s="162"/>
    </row>
    <row r="190" spans="1:10" ht="17.25" thickTop="1" thickBot="1">
      <c r="A190" s="9"/>
      <c r="B190" s="49"/>
      <c r="C190" s="41" t="s">
        <v>306</v>
      </c>
      <c r="D190" s="62">
        <v>1803628</v>
      </c>
      <c r="E190" s="62">
        <v>1947304</v>
      </c>
      <c r="F190" s="61">
        <v>-143676</v>
      </c>
      <c r="G190" s="163"/>
      <c r="H190" s="161"/>
      <c r="I190" s="161"/>
      <c r="J190" s="161"/>
    </row>
    <row r="191" spans="1:10" ht="15.75" thickTop="1">
      <c r="A191" s="5" t="s">
        <v>307</v>
      </c>
      <c r="B191" s="50"/>
      <c r="C191" s="44" t="s">
        <v>162</v>
      </c>
      <c r="D191" s="66">
        <v>963304</v>
      </c>
      <c r="E191" s="66">
        <v>839978</v>
      </c>
      <c r="F191" s="65">
        <v>123326</v>
      </c>
      <c r="G191" s="159"/>
      <c r="H191" s="161"/>
      <c r="I191" s="161"/>
      <c r="J191" s="161"/>
    </row>
    <row r="192" spans="1:10">
      <c r="A192" s="5"/>
      <c r="B192" s="50"/>
      <c r="C192" s="45" t="s">
        <v>308</v>
      </c>
      <c r="D192" s="66">
        <v>36223</v>
      </c>
      <c r="E192" s="66">
        <v>173496</v>
      </c>
      <c r="F192" s="65">
        <v>-137273</v>
      </c>
      <c r="G192" s="159"/>
      <c r="H192" s="162"/>
      <c r="I192" s="162"/>
      <c r="J192" s="162"/>
    </row>
    <row r="193" spans="1:10" ht="25.5">
      <c r="A193" s="5" t="s">
        <v>309</v>
      </c>
      <c r="B193" s="50"/>
      <c r="C193" s="44" t="s">
        <v>310</v>
      </c>
      <c r="D193" s="66">
        <v>0</v>
      </c>
      <c r="E193" s="66">
        <v>108387</v>
      </c>
      <c r="F193" s="65">
        <v>-108387</v>
      </c>
      <c r="G193" s="159"/>
      <c r="H193" s="162"/>
      <c r="I193" s="162"/>
      <c r="J193" s="162"/>
    </row>
    <row r="194" spans="1:10">
      <c r="A194" s="5" t="s">
        <v>311</v>
      </c>
      <c r="B194" s="50"/>
      <c r="C194" s="24" t="s">
        <v>312</v>
      </c>
      <c r="D194" s="66">
        <v>0</v>
      </c>
      <c r="E194" s="66">
        <v>0</v>
      </c>
      <c r="F194" s="65">
        <v>0</v>
      </c>
      <c r="G194" s="159"/>
      <c r="H194" s="162"/>
      <c r="I194" s="162"/>
      <c r="J194" s="162"/>
    </row>
    <row r="195" spans="1:10">
      <c r="A195" s="6" t="s">
        <v>313</v>
      </c>
      <c r="B195" s="53"/>
      <c r="C195" s="35" t="s">
        <v>168</v>
      </c>
      <c r="D195" s="70"/>
      <c r="E195" s="70"/>
      <c r="F195" s="71"/>
      <c r="G195" s="164"/>
      <c r="H195" s="160"/>
      <c r="I195" s="160"/>
      <c r="J195" s="160"/>
    </row>
    <row r="196" spans="1:10" ht="25.5">
      <c r="A196" s="6" t="s">
        <v>314</v>
      </c>
      <c r="B196" s="53"/>
      <c r="C196" s="35" t="s">
        <v>170</v>
      </c>
      <c r="D196" s="70"/>
      <c r="E196" s="70"/>
      <c r="F196" s="71"/>
      <c r="G196" s="164"/>
      <c r="H196" s="160"/>
      <c r="I196" s="160"/>
      <c r="J196" s="160"/>
    </row>
    <row r="197" spans="1:10">
      <c r="A197" s="10" t="s">
        <v>315</v>
      </c>
      <c r="B197" s="56"/>
      <c r="C197" s="35" t="s">
        <v>172</v>
      </c>
      <c r="D197" s="70">
        <v>0</v>
      </c>
      <c r="E197" s="70">
        <v>0</v>
      </c>
      <c r="F197" s="71">
        <v>0</v>
      </c>
      <c r="G197" s="164"/>
      <c r="H197" s="162"/>
      <c r="I197" s="162"/>
      <c r="J197" s="162"/>
    </row>
    <row r="198" spans="1:10">
      <c r="A198" s="6" t="s">
        <v>316</v>
      </c>
      <c r="B198" s="53"/>
      <c r="C198" s="33" t="s">
        <v>174</v>
      </c>
      <c r="D198" s="70"/>
      <c r="E198" s="70"/>
      <c r="F198" s="71"/>
      <c r="G198" s="164"/>
      <c r="H198" s="160"/>
      <c r="I198" s="160"/>
      <c r="J198" s="160"/>
    </row>
    <row r="199" spans="1:10">
      <c r="A199" s="6" t="s">
        <v>317</v>
      </c>
      <c r="B199" s="53"/>
      <c r="C199" s="33" t="s">
        <v>176</v>
      </c>
      <c r="D199" s="70"/>
      <c r="E199" s="70"/>
      <c r="F199" s="71"/>
      <c r="G199" s="164"/>
      <c r="H199" s="160"/>
      <c r="I199" s="160"/>
      <c r="J199" s="160"/>
    </row>
    <row r="200" spans="1:10">
      <c r="A200" s="6" t="s">
        <v>318</v>
      </c>
      <c r="B200" s="53"/>
      <c r="C200" s="33" t="s">
        <v>178</v>
      </c>
      <c r="D200" s="70"/>
      <c r="E200" s="70"/>
      <c r="F200" s="71"/>
      <c r="G200" s="164"/>
      <c r="H200" s="160"/>
      <c r="I200" s="160"/>
      <c r="J200" s="160"/>
    </row>
    <row r="201" spans="1:10">
      <c r="A201" s="5" t="s">
        <v>319</v>
      </c>
      <c r="B201" s="50"/>
      <c r="C201" s="24" t="s">
        <v>320</v>
      </c>
      <c r="D201" s="66"/>
      <c r="E201" s="66">
        <v>108387</v>
      </c>
      <c r="F201" s="65">
        <v>-108387</v>
      </c>
      <c r="G201" s="159"/>
      <c r="H201" s="160"/>
      <c r="I201" s="160"/>
      <c r="J201" s="160"/>
    </row>
    <row r="202" spans="1:10">
      <c r="A202" s="5" t="s">
        <v>321</v>
      </c>
      <c r="B202" s="50"/>
      <c r="C202" s="44" t="s">
        <v>322</v>
      </c>
      <c r="D202" s="66">
        <v>36223</v>
      </c>
      <c r="E202" s="66">
        <v>65109</v>
      </c>
      <c r="F202" s="65">
        <v>-28886</v>
      </c>
      <c r="G202" s="159"/>
      <c r="H202" s="162"/>
      <c r="I202" s="162"/>
      <c r="J202" s="162"/>
    </row>
    <row r="203" spans="1:10">
      <c r="A203" s="5"/>
      <c r="B203" s="50"/>
      <c r="C203" s="44" t="s">
        <v>323</v>
      </c>
      <c r="D203" s="66">
        <v>36223</v>
      </c>
      <c r="E203" s="66">
        <v>65109</v>
      </c>
      <c r="F203" s="65">
        <v>-28886</v>
      </c>
      <c r="G203" s="159"/>
      <c r="H203" s="162"/>
      <c r="I203" s="162"/>
      <c r="J203" s="162"/>
    </row>
    <row r="204" spans="1:10">
      <c r="A204" s="6" t="s">
        <v>324</v>
      </c>
      <c r="B204" s="53"/>
      <c r="C204" s="26" t="s">
        <v>325</v>
      </c>
      <c r="D204" s="68">
        <v>35224</v>
      </c>
      <c r="E204" s="68">
        <v>65109</v>
      </c>
      <c r="F204" s="67">
        <v>-29885</v>
      </c>
      <c r="G204" s="159"/>
      <c r="H204" s="162"/>
      <c r="I204" s="162"/>
      <c r="J204" s="162"/>
    </row>
    <row r="205" spans="1:10">
      <c r="A205" s="6" t="s">
        <v>326</v>
      </c>
      <c r="B205" s="53"/>
      <c r="C205" s="26" t="s">
        <v>327</v>
      </c>
      <c r="D205" s="68">
        <v>999</v>
      </c>
      <c r="E205" s="68">
        <v>0</v>
      </c>
      <c r="F205" s="67">
        <v>999</v>
      </c>
      <c r="G205" s="159"/>
      <c r="H205" s="162"/>
      <c r="I205" s="162"/>
      <c r="J205" s="162"/>
    </row>
    <row r="206" spans="1:10">
      <c r="A206" s="5"/>
      <c r="B206" s="50"/>
      <c r="C206" s="44" t="s">
        <v>328</v>
      </c>
      <c r="D206" s="66">
        <v>0</v>
      </c>
      <c r="E206" s="66">
        <v>0</v>
      </c>
      <c r="F206" s="65">
        <v>0</v>
      </c>
      <c r="G206" s="159"/>
      <c r="H206" s="162"/>
      <c r="I206" s="162"/>
      <c r="J206" s="162"/>
    </row>
    <row r="207" spans="1:10">
      <c r="A207" s="6" t="s">
        <v>324</v>
      </c>
      <c r="B207" s="53"/>
      <c r="C207" s="26" t="s">
        <v>329</v>
      </c>
      <c r="D207" s="68">
        <v>0</v>
      </c>
      <c r="E207" s="68">
        <v>0</v>
      </c>
      <c r="F207" s="67">
        <v>0</v>
      </c>
      <c r="G207" s="159"/>
      <c r="H207" s="162"/>
      <c r="I207" s="162"/>
      <c r="J207" s="162"/>
    </row>
    <row r="208" spans="1:10">
      <c r="A208" s="6" t="s">
        <v>326</v>
      </c>
      <c r="B208" s="53"/>
      <c r="C208" s="26" t="s">
        <v>330</v>
      </c>
      <c r="D208" s="68">
        <v>0</v>
      </c>
      <c r="E208" s="68">
        <v>0</v>
      </c>
      <c r="F208" s="67">
        <v>0</v>
      </c>
      <c r="G208" s="159"/>
      <c r="H208" s="162"/>
      <c r="I208" s="162"/>
      <c r="J208" s="162"/>
    </row>
    <row r="209" spans="1:10">
      <c r="A209" s="5"/>
      <c r="B209" s="50"/>
      <c r="C209" s="45" t="s">
        <v>331</v>
      </c>
      <c r="D209" s="66">
        <v>927081</v>
      </c>
      <c r="E209" s="66">
        <v>666482</v>
      </c>
      <c r="F209" s="65">
        <v>260599</v>
      </c>
      <c r="G209" s="159"/>
      <c r="H209" s="161"/>
      <c r="I209" s="161"/>
      <c r="J209" s="161"/>
    </row>
    <row r="210" spans="1:10" ht="25.5">
      <c r="A210" s="5" t="s">
        <v>309</v>
      </c>
      <c r="B210" s="50"/>
      <c r="C210" s="44" t="s">
        <v>310</v>
      </c>
      <c r="D210" s="66">
        <v>765288</v>
      </c>
      <c r="E210" s="66">
        <v>546916</v>
      </c>
      <c r="F210" s="65">
        <v>218372</v>
      </c>
      <c r="G210" s="159"/>
      <c r="H210" s="161"/>
      <c r="I210" s="161"/>
      <c r="J210" s="162"/>
    </row>
    <row r="211" spans="1:10">
      <c r="A211" s="5" t="s">
        <v>311</v>
      </c>
      <c r="B211" s="50"/>
      <c r="C211" s="24" t="s">
        <v>312</v>
      </c>
      <c r="D211" s="66">
        <v>1049</v>
      </c>
      <c r="E211" s="66">
        <v>0</v>
      </c>
      <c r="F211" s="65">
        <v>1049</v>
      </c>
      <c r="G211" s="159"/>
      <c r="H211" s="161"/>
      <c r="I211" s="162"/>
      <c r="J211" s="161"/>
    </row>
    <row r="212" spans="1:10">
      <c r="A212" s="6" t="s">
        <v>313</v>
      </c>
      <c r="B212" s="53"/>
      <c r="C212" s="35" t="s">
        <v>168</v>
      </c>
      <c r="D212" s="68">
        <v>1049</v>
      </c>
      <c r="E212" s="68"/>
      <c r="F212" s="67">
        <v>1049</v>
      </c>
      <c r="G212" s="164"/>
      <c r="H212" s="161"/>
      <c r="I212" s="160"/>
      <c r="J212" s="161"/>
    </row>
    <row r="213" spans="1:10" ht="25.5">
      <c r="A213" s="6" t="s">
        <v>314</v>
      </c>
      <c r="B213" s="53"/>
      <c r="C213" s="35" t="s">
        <v>170</v>
      </c>
      <c r="D213" s="68"/>
      <c r="E213" s="68"/>
      <c r="F213" s="67"/>
      <c r="G213" s="164"/>
      <c r="H213" s="160"/>
      <c r="I213" s="160"/>
      <c r="J213" s="160"/>
    </row>
    <row r="214" spans="1:10">
      <c r="A214" s="6" t="s">
        <v>315</v>
      </c>
      <c r="B214" s="53"/>
      <c r="C214" s="35" t="s">
        <v>172</v>
      </c>
      <c r="D214" s="68">
        <v>0</v>
      </c>
      <c r="E214" s="68">
        <v>0</v>
      </c>
      <c r="F214" s="67">
        <v>0</v>
      </c>
      <c r="G214" s="164"/>
      <c r="H214" s="162"/>
      <c r="I214" s="162"/>
      <c r="J214" s="162"/>
    </row>
    <row r="215" spans="1:10">
      <c r="A215" s="6" t="s">
        <v>316</v>
      </c>
      <c r="B215" s="53"/>
      <c r="C215" s="33" t="s">
        <v>174</v>
      </c>
      <c r="D215" s="68"/>
      <c r="E215" s="68"/>
      <c r="F215" s="67"/>
      <c r="G215" s="164"/>
      <c r="H215" s="160"/>
      <c r="I215" s="160"/>
      <c r="J215" s="160"/>
    </row>
    <row r="216" spans="1:10">
      <c r="A216" s="6" t="s">
        <v>317</v>
      </c>
      <c r="B216" s="53"/>
      <c r="C216" s="33" t="s">
        <v>176</v>
      </c>
      <c r="D216" s="68"/>
      <c r="E216" s="68"/>
      <c r="F216" s="67"/>
      <c r="G216" s="164"/>
      <c r="H216" s="160"/>
      <c r="I216" s="160"/>
      <c r="J216" s="160"/>
    </row>
    <row r="217" spans="1:10">
      <c r="A217" s="6" t="s">
        <v>318</v>
      </c>
      <c r="B217" s="53"/>
      <c r="C217" s="33" t="s">
        <v>178</v>
      </c>
      <c r="D217" s="68"/>
      <c r="E217" s="68"/>
      <c r="F217" s="67"/>
      <c r="G217" s="164"/>
      <c r="H217" s="160"/>
      <c r="I217" s="160"/>
      <c r="J217" s="160"/>
    </row>
    <row r="218" spans="1:10">
      <c r="A218" s="5" t="s">
        <v>319</v>
      </c>
      <c r="B218" s="50"/>
      <c r="C218" s="24" t="s">
        <v>320</v>
      </c>
      <c r="D218" s="66">
        <v>764239</v>
      </c>
      <c r="E218" s="66">
        <v>546916</v>
      </c>
      <c r="F218" s="65">
        <v>217323</v>
      </c>
      <c r="G218" s="159"/>
      <c r="H218" s="161"/>
      <c r="I218" s="161"/>
      <c r="J218" s="161"/>
    </row>
    <row r="219" spans="1:10">
      <c r="A219" s="5" t="s">
        <v>321</v>
      </c>
      <c r="B219" s="50"/>
      <c r="C219" s="44" t="s">
        <v>332</v>
      </c>
      <c r="D219" s="66">
        <v>161793</v>
      </c>
      <c r="E219" s="66">
        <v>119566</v>
      </c>
      <c r="F219" s="65">
        <v>42227</v>
      </c>
      <c r="G219" s="159"/>
      <c r="H219" s="161"/>
      <c r="I219" s="161"/>
      <c r="J219" s="161"/>
    </row>
    <row r="220" spans="1:10">
      <c r="A220" s="5"/>
      <c r="B220" s="50"/>
      <c r="C220" s="44" t="s">
        <v>333</v>
      </c>
      <c r="D220" s="66">
        <v>7068</v>
      </c>
      <c r="E220" s="66">
        <v>14367</v>
      </c>
      <c r="F220" s="65">
        <v>-7299</v>
      </c>
      <c r="G220" s="159"/>
      <c r="H220" s="162"/>
      <c r="I220" s="162"/>
      <c r="J220" s="162"/>
    </row>
    <row r="221" spans="1:10">
      <c r="A221" s="6" t="s">
        <v>324</v>
      </c>
      <c r="B221" s="53"/>
      <c r="C221" s="26" t="s">
        <v>334</v>
      </c>
      <c r="D221" s="68">
        <v>2565</v>
      </c>
      <c r="E221" s="68">
        <v>4977</v>
      </c>
      <c r="F221" s="67">
        <v>-2412</v>
      </c>
      <c r="G221" s="159"/>
      <c r="H221" s="162"/>
      <c r="I221" s="162"/>
      <c r="J221" s="162"/>
    </row>
    <row r="222" spans="1:10">
      <c r="A222" s="6" t="s">
        <v>326</v>
      </c>
      <c r="B222" s="53"/>
      <c r="C222" s="26" t="s">
        <v>335</v>
      </c>
      <c r="D222" s="68">
        <v>4503</v>
      </c>
      <c r="E222" s="68">
        <v>9390</v>
      </c>
      <c r="F222" s="67">
        <v>-4887</v>
      </c>
      <c r="G222" s="159"/>
      <c r="H222" s="162"/>
      <c r="I222" s="162"/>
      <c r="J222" s="162"/>
    </row>
    <row r="223" spans="1:10">
      <c r="A223" s="5"/>
      <c r="B223" s="50"/>
      <c r="C223" s="44" t="s">
        <v>336</v>
      </c>
      <c r="D223" s="66">
        <v>154725</v>
      </c>
      <c r="E223" s="66">
        <v>105199</v>
      </c>
      <c r="F223" s="65">
        <v>49526</v>
      </c>
      <c r="G223" s="159"/>
      <c r="H223" s="161"/>
      <c r="I223" s="161"/>
      <c r="J223" s="161"/>
    </row>
    <row r="224" spans="1:10">
      <c r="A224" s="6" t="s">
        <v>324</v>
      </c>
      <c r="B224" s="53"/>
      <c r="C224" s="26" t="s">
        <v>334</v>
      </c>
      <c r="D224" s="68">
        <v>75824</v>
      </c>
      <c r="E224" s="68">
        <v>57424</v>
      </c>
      <c r="F224" s="67">
        <v>18400</v>
      </c>
      <c r="G224" s="159"/>
      <c r="H224" s="161"/>
      <c r="I224" s="161"/>
      <c r="J224" s="161"/>
    </row>
    <row r="225" spans="1:10">
      <c r="A225" s="6" t="s">
        <v>326</v>
      </c>
      <c r="B225" s="53"/>
      <c r="C225" s="26" t="s">
        <v>335</v>
      </c>
      <c r="D225" s="68">
        <v>78901</v>
      </c>
      <c r="E225" s="68">
        <v>47775</v>
      </c>
      <c r="F225" s="67">
        <v>31126</v>
      </c>
      <c r="G225" s="159"/>
      <c r="H225" s="161"/>
      <c r="I225" s="161"/>
      <c r="J225" s="161"/>
    </row>
    <row r="226" spans="1:10">
      <c r="A226" s="5" t="s">
        <v>337</v>
      </c>
      <c r="B226" s="50"/>
      <c r="C226" s="44" t="s">
        <v>190</v>
      </c>
      <c r="D226" s="66">
        <v>307769</v>
      </c>
      <c r="E226" s="66">
        <v>115157</v>
      </c>
      <c r="F226" s="65">
        <v>192612</v>
      </c>
      <c r="G226" s="159"/>
      <c r="H226" s="161"/>
      <c r="I226" s="161"/>
      <c r="J226" s="162"/>
    </row>
    <row r="227" spans="1:10">
      <c r="A227" s="5"/>
      <c r="B227" s="50"/>
      <c r="C227" s="44" t="s">
        <v>338</v>
      </c>
      <c r="D227" s="66">
        <v>141714</v>
      </c>
      <c r="E227" s="66">
        <v>85756</v>
      </c>
      <c r="F227" s="65">
        <v>55958</v>
      </c>
      <c r="G227" s="159"/>
      <c r="H227" s="162"/>
      <c r="I227" s="162"/>
      <c r="J227" s="162"/>
    </row>
    <row r="228" spans="1:10" ht="25.5">
      <c r="A228" s="5" t="s">
        <v>339</v>
      </c>
      <c r="B228" s="50"/>
      <c r="C228" s="44" t="s">
        <v>340</v>
      </c>
      <c r="D228" s="66">
        <v>0</v>
      </c>
      <c r="E228" s="66">
        <v>0</v>
      </c>
      <c r="F228" s="65">
        <v>0</v>
      </c>
      <c r="G228" s="159"/>
      <c r="H228" s="162"/>
      <c r="I228" s="162"/>
      <c r="J228" s="162"/>
    </row>
    <row r="229" spans="1:10">
      <c r="A229" s="5" t="s">
        <v>341</v>
      </c>
      <c r="B229" s="50"/>
      <c r="C229" s="25" t="s">
        <v>211</v>
      </c>
      <c r="D229" s="66">
        <v>0</v>
      </c>
      <c r="E229" s="66">
        <v>0</v>
      </c>
      <c r="F229" s="65">
        <v>0</v>
      </c>
      <c r="G229" s="159"/>
      <c r="H229" s="162"/>
      <c r="I229" s="162"/>
      <c r="J229" s="162"/>
    </row>
    <row r="230" spans="1:10">
      <c r="A230" s="6" t="s">
        <v>342</v>
      </c>
      <c r="B230" s="53"/>
      <c r="C230" s="26" t="s">
        <v>343</v>
      </c>
      <c r="D230" s="68">
        <v>0</v>
      </c>
      <c r="E230" s="68">
        <v>0</v>
      </c>
      <c r="F230" s="67">
        <v>0</v>
      </c>
      <c r="G230" s="164"/>
      <c r="H230" s="162"/>
      <c r="I230" s="162"/>
      <c r="J230" s="162"/>
    </row>
    <row r="231" spans="1:10">
      <c r="A231" s="6" t="s">
        <v>344</v>
      </c>
      <c r="B231" s="53"/>
      <c r="C231" s="23" t="s">
        <v>345</v>
      </c>
      <c r="D231" s="68"/>
      <c r="E231" s="68"/>
      <c r="F231" s="67"/>
      <c r="G231" s="164"/>
      <c r="H231" s="160"/>
      <c r="I231" s="160"/>
      <c r="J231" s="160"/>
    </row>
    <row r="232" spans="1:10">
      <c r="A232" s="6" t="s">
        <v>346</v>
      </c>
      <c r="B232" s="53"/>
      <c r="C232" s="23" t="s">
        <v>347</v>
      </c>
      <c r="D232" s="68"/>
      <c r="E232" s="68"/>
      <c r="F232" s="67"/>
      <c r="G232" s="164"/>
      <c r="H232" s="160"/>
      <c r="I232" s="160"/>
      <c r="J232" s="160"/>
    </row>
    <row r="233" spans="1:10">
      <c r="A233" s="6" t="s">
        <v>348</v>
      </c>
      <c r="B233" s="53"/>
      <c r="C233" s="26" t="s">
        <v>349</v>
      </c>
      <c r="D233" s="68">
        <v>0</v>
      </c>
      <c r="E233" s="68">
        <v>0</v>
      </c>
      <c r="F233" s="67">
        <v>0</v>
      </c>
      <c r="G233" s="164"/>
      <c r="H233" s="162"/>
      <c r="I233" s="162"/>
      <c r="J233" s="162"/>
    </row>
    <row r="234" spans="1:10">
      <c r="A234" s="6" t="s">
        <v>350</v>
      </c>
      <c r="B234" s="53"/>
      <c r="C234" s="23" t="s">
        <v>351</v>
      </c>
      <c r="D234" s="68"/>
      <c r="E234" s="68"/>
      <c r="F234" s="67"/>
      <c r="G234" s="164"/>
      <c r="H234" s="160"/>
      <c r="I234" s="160"/>
      <c r="J234" s="160"/>
    </row>
    <row r="235" spans="1:10">
      <c r="A235" s="6" t="s">
        <v>352</v>
      </c>
      <c r="B235" s="53"/>
      <c r="C235" s="23" t="s">
        <v>200</v>
      </c>
      <c r="D235" s="68"/>
      <c r="E235" s="68"/>
      <c r="F235" s="67"/>
      <c r="G235" s="164"/>
      <c r="H235" s="160"/>
      <c r="I235" s="160"/>
      <c r="J235" s="160"/>
    </row>
    <row r="236" spans="1:10">
      <c r="A236" s="5" t="s">
        <v>353</v>
      </c>
      <c r="B236" s="50"/>
      <c r="C236" s="25" t="s">
        <v>354</v>
      </c>
      <c r="D236" s="66">
        <v>0</v>
      </c>
      <c r="E236" s="66">
        <v>0</v>
      </c>
      <c r="F236" s="65">
        <v>0</v>
      </c>
      <c r="G236" s="159"/>
      <c r="H236" s="162"/>
      <c r="I236" s="162"/>
      <c r="J236" s="162"/>
    </row>
    <row r="237" spans="1:10">
      <c r="A237" s="6" t="s">
        <v>355</v>
      </c>
      <c r="B237" s="53"/>
      <c r="C237" s="26" t="s">
        <v>343</v>
      </c>
      <c r="D237" s="68">
        <v>0</v>
      </c>
      <c r="E237" s="68">
        <v>0</v>
      </c>
      <c r="F237" s="67">
        <v>0</v>
      </c>
      <c r="G237" s="164"/>
      <c r="H237" s="162"/>
      <c r="I237" s="162"/>
      <c r="J237" s="162"/>
    </row>
    <row r="238" spans="1:10">
      <c r="A238" s="6" t="s">
        <v>356</v>
      </c>
      <c r="B238" s="53"/>
      <c r="C238" s="23" t="s">
        <v>345</v>
      </c>
      <c r="D238" s="68"/>
      <c r="E238" s="68"/>
      <c r="F238" s="67"/>
      <c r="G238" s="164"/>
      <c r="H238" s="160"/>
      <c r="I238" s="160"/>
      <c r="J238" s="160"/>
    </row>
    <row r="239" spans="1:10">
      <c r="A239" s="6" t="s">
        <v>357</v>
      </c>
      <c r="B239" s="53"/>
      <c r="C239" s="23" t="s">
        <v>347</v>
      </c>
      <c r="D239" s="68"/>
      <c r="E239" s="68"/>
      <c r="F239" s="67"/>
      <c r="G239" s="164"/>
      <c r="H239" s="160"/>
      <c r="I239" s="160"/>
      <c r="J239" s="160"/>
    </row>
    <row r="240" spans="1:10">
      <c r="A240" s="6" t="s">
        <v>358</v>
      </c>
      <c r="B240" s="53"/>
      <c r="C240" s="26" t="s">
        <v>349</v>
      </c>
      <c r="D240" s="68">
        <v>0</v>
      </c>
      <c r="E240" s="68">
        <v>0</v>
      </c>
      <c r="F240" s="67">
        <v>0</v>
      </c>
      <c r="G240" s="164"/>
      <c r="H240" s="162"/>
      <c r="I240" s="162"/>
      <c r="J240" s="162"/>
    </row>
    <row r="241" spans="1:10">
      <c r="A241" s="6" t="s">
        <v>359</v>
      </c>
      <c r="B241" s="53"/>
      <c r="C241" s="23" t="s">
        <v>351</v>
      </c>
      <c r="D241" s="68"/>
      <c r="E241" s="68"/>
      <c r="F241" s="67"/>
      <c r="G241" s="164"/>
      <c r="H241" s="160"/>
      <c r="I241" s="160"/>
      <c r="J241" s="160"/>
    </row>
    <row r="242" spans="1:10">
      <c r="A242" s="6" t="s">
        <v>360</v>
      </c>
      <c r="B242" s="53"/>
      <c r="C242" s="23" t="s">
        <v>200</v>
      </c>
      <c r="D242" s="68"/>
      <c r="E242" s="68"/>
      <c r="F242" s="67"/>
      <c r="G242" s="164"/>
      <c r="H242" s="160"/>
      <c r="I242" s="160"/>
      <c r="J242" s="160"/>
    </row>
    <row r="243" spans="1:10">
      <c r="A243" s="5" t="s">
        <v>361</v>
      </c>
      <c r="B243" s="50"/>
      <c r="C243" s="25" t="s">
        <v>215</v>
      </c>
      <c r="D243" s="66">
        <v>0</v>
      </c>
      <c r="E243" s="66">
        <v>0</v>
      </c>
      <c r="F243" s="65">
        <v>0</v>
      </c>
      <c r="G243" s="159"/>
      <c r="H243" s="162"/>
      <c r="I243" s="162"/>
      <c r="J243" s="162"/>
    </row>
    <row r="244" spans="1:10">
      <c r="A244" s="6" t="s">
        <v>362</v>
      </c>
      <c r="B244" s="53"/>
      <c r="C244" s="26" t="s">
        <v>343</v>
      </c>
      <c r="D244" s="68">
        <v>0</v>
      </c>
      <c r="E244" s="68">
        <v>0</v>
      </c>
      <c r="F244" s="67">
        <v>0</v>
      </c>
      <c r="G244" s="164"/>
      <c r="H244" s="162"/>
      <c r="I244" s="162"/>
      <c r="J244" s="162"/>
    </row>
    <row r="245" spans="1:10">
      <c r="A245" s="6" t="s">
        <v>363</v>
      </c>
      <c r="B245" s="53"/>
      <c r="C245" s="23" t="s">
        <v>345</v>
      </c>
      <c r="D245" s="68"/>
      <c r="E245" s="68"/>
      <c r="F245" s="67"/>
      <c r="G245" s="164"/>
      <c r="H245" s="160"/>
      <c r="I245" s="160"/>
      <c r="J245" s="160"/>
    </row>
    <row r="246" spans="1:10">
      <c r="A246" s="6" t="s">
        <v>364</v>
      </c>
      <c r="B246" s="53"/>
      <c r="C246" s="23" t="s">
        <v>347</v>
      </c>
      <c r="D246" s="68"/>
      <c r="E246" s="68"/>
      <c r="F246" s="67"/>
      <c r="G246" s="164"/>
      <c r="H246" s="160"/>
      <c r="I246" s="160"/>
      <c r="J246" s="160"/>
    </row>
    <row r="247" spans="1:10">
      <c r="A247" s="6" t="s">
        <v>365</v>
      </c>
      <c r="B247" s="53"/>
      <c r="C247" s="26" t="s">
        <v>349</v>
      </c>
      <c r="D247" s="68">
        <v>0</v>
      </c>
      <c r="E247" s="68">
        <v>0</v>
      </c>
      <c r="F247" s="67">
        <v>0</v>
      </c>
      <c r="G247" s="164"/>
      <c r="H247" s="162"/>
      <c r="I247" s="162"/>
      <c r="J247" s="162"/>
    </row>
    <row r="248" spans="1:10">
      <c r="A248" s="6" t="s">
        <v>366</v>
      </c>
      <c r="B248" s="53"/>
      <c r="C248" s="23" t="s">
        <v>351</v>
      </c>
      <c r="D248" s="68"/>
      <c r="E248" s="68"/>
      <c r="F248" s="67"/>
      <c r="G248" s="164"/>
      <c r="H248" s="160"/>
      <c r="I248" s="160"/>
      <c r="J248" s="160"/>
    </row>
    <row r="249" spans="1:10">
      <c r="A249" s="6" t="s">
        <v>367</v>
      </c>
      <c r="B249" s="53"/>
      <c r="C249" s="23" t="s">
        <v>200</v>
      </c>
      <c r="D249" s="68"/>
      <c r="E249" s="68"/>
      <c r="F249" s="67"/>
      <c r="G249" s="164"/>
      <c r="H249" s="160"/>
      <c r="I249" s="160"/>
      <c r="J249" s="160"/>
    </row>
    <row r="250" spans="1:10">
      <c r="A250" s="5" t="s">
        <v>368</v>
      </c>
      <c r="B250" s="50"/>
      <c r="C250" s="25" t="s">
        <v>217</v>
      </c>
      <c r="D250" s="66">
        <v>0</v>
      </c>
      <c r="E250" s="66">
        <v>0</v>
      </c>
      <c r="F250" s="65">
        <v>0</v>
      </c>
      <c r="G250" s="159"/>
      <c r="H250" s="162"/>
      <c r="I250" s="162"/>
      <c r="J250" s="162"/>
    </row>
    <row r="251" spans="1:10">
      <c r="A251" s="6" t="s">
        <v>369</v>
      </c>
      <c r="B251" s="53"/>
      <c r="C251" s="26" t="s">
        <v>343</v>
      </c>
      <c r="D251" s="68">
        <v>0</v>
      </c>
      <c r="E251" s="68">
        <v>0</v>
      </c>
      <c r="F251" s="67">
        <v>0</v>
      </c>
      <c r="G251" s="164"/>
      <c r="H251" s="162"/>
      <c r="I251" s="162"/>
      <c r="J251" s="162"/>
    </row>
    <row r="252" spans="1:10">
      <c r="A252" s="6" t="s">
        <v>370</v>
      </c>
      <c r="B252" s="53"/>
      <c r="C252" s="23" t="s">
        <v>345</v>
      </c>
      <c r="D252" s="68"/>
      <c r="E252" s="68"/>
      <c r="F252" s="67"/>
      <c r="G252" s="164"/>
      <c r="H252" s="160"/>
      <c r="I252" s="160"/>
      <c r="J252" s="160"/>
    </row>
    <row r="253" spans="1:10">
      <c r="A253" s="6" t="s">
        <v>371</v>
      </c>
      <c r="B253" s="53"/>
      <c r="C253" s="23" t="s">
        <v>347</v>
      </c>
      <c r="D253" s="68"/>
      <c r="E253" s="68"/>
      <c r="F253" s="67"/>
      <c r="G253" s="164"/>
      <c r="H253" s="160"/>
      <c r="I253" s="160"/>
      <c r="J253" s="160"/>
    </row>
    <row r="254" spans="1:10">
      <c r="A254" s="6" t="s">
        <v>372</v>
      </c>
      <c r="B254" s="53"/>
      <c r="C254" s="26" t="s">
        <v>349</v>
      </c>
      <c r="D254" s="68">
        <v>0</v>
      </c>
      <c r="E254" s="68">
        <v>0</v>
      </c>
      <c r="F254" s="67">
        <v>0</v>
      </c>
      <c r="G254" s="164"/>
      <c r="H254" s="162"/>
      <c r="I254" s="162"/>
      <c r="J254" s="162"/>
    </row>
    <row r="255" spans="1:10">
      <c r="A255" s="6" t="s">
        <v>373</v>
      </c>
      <c r="B255" s="53"/>
      <c r="C255" s="23" t="s">
        <v>351</v>
      </c>
      <c r="D255" s="68"/>
      <c r="E255" s="68"/>
      <c r="F255" s="67"/>
      <c r="G255" s="164"/>
      <c r="H255" s="160"/>
      <c r="I255" s="160"/>
      <c r="J255" s="160"/>
    </row>
    <row r="256" spans="1:10">
      <c r="A256" s="6" t="s">
        <v>374</v>
      </c>
      <c r="B256" s="53"/>
      <c r="C256" s="23" t="s">
        <v>200</v>
      </c>
      <c r="D256" s="68"/>
      <c r="E256" s="68"/>
      <c r="F256" s="67"/>
      <c r="G256" s="164"/>
      <c r="H256" s="160"/>
      <c r="I256" s="160"/>
      <c r="J256" s="160"/>
    </row>
    <row r="257" spans="1:10">
      <c r="A257" s="5" t="s">
        <v>375</v>
      </c>
      <c r="B257" s="50"/>
      <c r="C257" s="25" t="s">
        <v>219</v>
      </c>
      <c r="D257" s="66">
        <v>0</v>
      </c>
      <c r="E257" s="66">
        <v>0</v>
      </c>
      <c r="F257" s="65">
        <v>0</v>
      </c>
      <c r="G257" s="159"/>
      <c r="H257" s="162"/>
      <c r="I257" s="162"/>
      <c r="J257" s="162"/>
    </row>
    <row r="258" spans="1:10">
      <c r="A258" s="6" t="s">
        <v>376</v>
      </c>
      <c r="B258" s="53"/>
      <c r="C258" s="26" t="s">
        <v>343</v>
      </c>
      <c r="D258" s="68">
        <v>0</v>
      </c>
      <c r="E258" s="68">
        <v>0</v>
      </c>
      <c r="F258" s="67">
        <v>0</v>
      </c>
      <c r="G258" s="164"/>
      <c r="H258" s="162"/>
      <c r="I258" s="162"/>
      <c r="J258" s="162"/>
    </row>
    <row r="259" spans="1:10">
      <c r="A259" s="6" t="s">
        <v>377</v>
      </c>
      <c r="B259" s="53"/>
      <c r="C259" s="23" t="s">
        <v>345</v>
      </c>
      <c r="D259" s="68"/>
      <c r="E259" s="68"/>
      <c r="F259" s="67"/>
      <c r="G259" s="164"/>
      <c r="H259" s="160"/>
      <c r="I259" s="160"/>
      <c r="J259" s="160"/>
    </row>
    <row r="260" spans="1:10">
      <c r="A260" s="6" t="s">
        <v>378</v>
      </c>
      <c r="B260" s="53"/>
      <c r="C260" s="23" t="s">
        <v>347</v>
      </c>
      <c r="D260" s="68"/>
      <c r="E260" s="68"/>
      <c r="F260" s="67"/>
      <c r="G260" s="164"/>
      <c r="H260" s="160"/>
      <c r="I260" s="160"/>
      <c r="J260" s="160"/>
    </row>
    <row r="261" spans="1:10">
      <c r="A261" s="6" t="s">
        <v>379</v>
      </c>
      <c r="B261" s="53"/>
      <c r="C261" s="26" t="s">
        <v>349</v>
      </c>
      <c r="D261" s="68">
        <v>0</v>
      </c>
      <c r="E261" s="68">
        <v>0</v>
      </c>
      <c r="F261" s="67">
        <v>0</v>
      </c>
      <c r="G261" s="164"/>
      <c r="H261" s="162"/>
      <c r="I261" s="162"/>
      <c r="J261" s="162"/>
    </row>
    <row r="262" spans="1:10">
      <c r="A262" s="6" t="s">
        <v>380</v>
      </c>
      <c r="B262" s="53"/>
      <c r="C262" s="23" t="s">
        <v>351</v>
      </c>
      <c r="D262" s="68"/>
      <c r="E262" s="68"/>
      <c r="F262" s="67"/>
      <c r="G262" s="164"/>
      <c r="H262" s="160"/>
      <c r="I262" s="160"/>
      <c r="J262" s="160"/>
    </row>
    <row r="263" spans="1:10">
      <c r="A263" s="6" t="s">
        <v>381</v>
      </c>
      <c r="B263" s="53"/>
      <c r="C263" s="23" t="s">
        <v>200</v>
      </c>
      <c r="D263" s="68"/>
      <c r="E263" s="68"/>
      <c r="F263" s="67"/>
      <c r="G263" s="164"/>
      <c r="H263" s="160"/>
      <c r="I263" s="160"/>
      <c r="J263" s="160"/>
    </row>
    <row r="264" spans="1:10">
      <c r="A264" s="5" t="s">
        <v>382</v>
      </c>
      <c r="B264" s="50"/>
      <c r="C264" s="44" t="s">
        <v>383</v>
      </c>
      <c r="D264" s="66">
        <v>141714</v>
      </c>
      <c r="E264" s="66">
        <v>85756</v>
      </c>
      <c r="F264" s="65">
        <v>55958</v>
      </c>
      <c r="G264" s="159"/>
      <c r="H264" s="162"/>
      <c r="I264" s="162"/>
      <c r="J264" s="162"/>
    </row>
    <row r="265" spans="1:10">
      <c r="A265" s="5" t="s">
        <v>384</v>
      </c>
      <c r="B265" s="50"/>
      <c r="C265" s="25" t="s">
        <v>211</v>
      </c>
      <c r="D265" s="66">
        <v>0</v>
      </c>
      <c r="E265" s="66">
        <v>0</v>
      </c>
      <c r="F265" s="65">
        <v>0</v>
      </c>
      <c r="G265" s="159"/>
      <c r="H265" s="162"/>
      <c r="I265" s="162"/>
      <c r="J265" s="162"/>
    </row>
    <row r="266" spans="1:10">
      <c r="A266" s="6" t="s">
        <v>385</v>
      </c>
      <c r="B266" s="53"/>
      <c r="C266" s="38" t="s">
        <v>386</v>
      </c>
      <c r="D266" s="68"/>
      <c r="E266" s="68"/>
      <c r="F266" s="67"/>
      <c r="G266" s="164"/>
      <c r="H266" s="160"/>
      <c r="I266" s="160"/>
      <c r="J266" s="160"/>
    </row>
    <row r="267" spans="1:10">
      <c r="A267" s="6" t="s">
        <v>387</v>
      </c>
      <c r="B267" s="53"/>
      <c r="C267" s="38" t="s">
        <v>388</v>
      </c>
      <c r="D267" s="68"/>
      <c r="E267" s="68"/>
      <c r="F267" s="67"/>
      <c r="G267" s="164"/>
      <c r="H267" s="160"/>
      <c r="I267" s="160"/>
      <c r="J267" s="160"/>
    </row>
    <row r="268" spans="1:10">
      <c r="A268" s="5" t="s">
        <v>389</v>
      </c>
      <c r="B268" s="50"/>
      <c r="C268" s="25" t="s">
        <v>354</v>
      </c>
      <c r="D268" s="66">
        <v>140878</v>
      </c>
      <c r="E268" s="66">
        <v>62256</v>
      </c>
      <c r="F268" s="65">
        <v>78622</v>
      </c>
      <c r="G268" s="159"/>
      <c r="H268" s="162"/>
      <c r="I268" s="162"/>
      <c r="J268" s="162"/>
    </row>
    <row r="269" spans="1:10">
      <c r="A269" s="6" t="s">
        <v>390</v>
      </c>
      <c r="B269" s="53"/>
      <c r="C269" s="38" t="s">
        <v>386</v>
      </c>
      <c r="D269" s="68">
        <v>135378</v>
      </c>
      <c r="E269" s="68">
        <v>56756</v>
      </c>
      <c r="F269" s="67">
        <v>78622</v>
      </c>
      <c r="G269" s="164"/>
      <c r="H269" s="160"/>
      <c r="I269" s="160"/>
      <c r="J269" s="160"/>
    </row>
    <row r="270" spans="1:10">
      <c r="A270" s="6" t="s">
        <v>391</v>
      </c>
      <c r="B270" s="53"/>
      <c r="C270" s="38" t="s">
        <v>388</v>
      </c>
      <c r="D270" s="68">
        <v>5500</v>
      </c>
      <c r="E270" s="68">
        <v>5500</v>
      </c>
      <c r="F270" s="67"/>
      <c r="G270" s="164"/>
      <c r="H270" s="160"/>
      <c r="I270" s="160"/>
      <c r="J270" s="160"/>
    </row>
    <row r="271" spans="1:10">
      <c r="A271" s="5" t="s">
        <v>392</v>
      </c>
      <c r="B271" s="50"/>
      <c r="C271" s="25" t="s">
        <v>215</v>
      </c>
      <c r="D271" s="66">
        <v>836</v>
      </c>
      <c r="E271" s="66">
        <v>23500</v>
      </c>
      <c r="F271" s="65">
        <v>-22664</v>
      </c>
      <c r="G271" s="159"/>
      <c r="H271" s="162"/>
      <c r="I271" s="162"/>
      <c r="J271" s="162"/>
    </row>
    <row r="272" spans="1:10">
      <c r="A272" s="155" t="s">
        <v>393</v>
      </c>
      <c r="B272" s="53"/>
      <c r="C272" s="38" t="s">
        <v>386</v>
      </c>
      <c r="D272" s="68"/>
      <c r="E272" s="68"/>
      <c r="F272" s="67"/>
      <c r="G272" s="164"/>
      <c r="H272" s="160"/>
      <c r="I272" s="160"/>
      <c r="J272" s="160"/>
    </row>
    <row r="273" spans="1:10">
      <c r="A273" s="155" t="s">
        <v>394</v>
      </c>
      <c r="B273" s="53"/>
      <c r="C273" s="38" t="s">
        <v>388</v>
      </c>
      <c r="D273" s="68">
        <v>836</v>
      </c>
      <c r="E273" s="68">
        <v>23500</v>
      </c>
      <c r="F273" s="67">
        <v>-22664</v>
      </c>
      <c r="G273" s="164"/>
      <c r="H273" s="160"/>
      <c r="I273" s="160"/>
      <c r="J273" s="160"/>
    </row>
    <row r="274" spans="1:10">
      <c r="A274" s="5" t="s">
        <v>395</v>
      </c>
      <c r="B274" s="50"/>
      <c r="C274" s="25" t="s">
        <v>217</v>
      </c>
      <c r="D274" s="66">
        <v>0</v>
      </c>
      <c r="E274" s="66">
        <v>0</v>
      </c>
      <c r="F274" s="65">
        <v>0</v>
      </c>
      <c r="G274" s="159"/>
      <c r="H274" s="162"/>
      <c r="I274" s="162"/>
      <c r="J274" s="162"/>
    </row>
    <row r="275" spans="1:10">
      <c r="A275" s="6" t="s">
        <v>396</v>
      </c>
      <c r="B275" s="53"/>
      <c r="C275" s="38" t="s">
        <v>386</v>
      </c>
      <c r="D275" s="68"/>
      <c r="E275" s="68"/>
      <c r="F275" s="67"/>
      <c r="G275" s="164"/>
      <c r="H275" s="160"/>
      <c r="I275" s="160"/>
      <c r="J275" s="160"/>
    </row>
    <row r="276" spans="1:10">
      <c r="A276" s="6" t="s">
        <v>397</v>
      </c>
      <c r="B276" s="53"/>
      <c r="C276" s="38" t="s">
        <v>388</v>
      </c>
      <c r="D276" s="68"/>
      <c r="E276" s="68"/>
      <c r="F276" s="67"/>
      <c r="G276" s="164"/>
      <c r="H276" s="160"/>
      <c r="I276" s="160"/>
      <c r="J276" s="160"/>
    </row>
    <row r="277" spans="1:10">
      <c r="A277" s="10" t="s">
        <v>398</v>
      </c>
      <c r="B277" s="56"/>
      <c r="C277" s="25" t="s">
        <v>219</v>
      </c>
      <c r="D277" s="68">
        <v>0</v>
      </c>
      <c r="E277" s="68">
        <v>0</v>
      </c>
      <c r="F277" s="67">
        <v>0</v>
      </c>
      <c r="G277" s="159"/>
      <c r="H277" s="162"/>
      <c r="I277" s="162"/>
      <c r="J277" s="162"/>
    </row>
    <row r="278" spans="1:10">
      <c r="A278" s="6" t="s">
        <v>399</v>
      </c>
      <c r="B278" s="53"/>
      <c r="C278" s="38" t="s">
        <v>386</v>
      </c>
      <c r="D278" s="68"/>
      <c r="E278" s="68"/>
      <c r="F278" s="67"/>
      <c r="G278" s="164"/>
      <c r="H278" s="160"/>
      <c r="I278" s="160"/>
      <c r="J278" s="160"/>
    </row>
    <row r="279" spans="1:10">
      <c r="A279" s="6" t="s">
        <v>400</v>
      </c>
      <c r="B279" s="53"/>
      <c r="C279" s="38" t="s">
        <v>388</v>
      </c>
      <c r="D279" s="68"/>
      <c r="E279" s="68"/>
      <c r="F279" s="67"/>
      <c r="G279" s="164"/>
      <c r="H279" s="160"/>
      <c r="I279" s="160"/>
      <c r="J279" s="160"/>
    </row>
    <row r="280" spans="1:10">
      <c r="A280" s="5"/>
      <c r="B280" s="50"/>
      <c r="C280" s="44" t="s">
        <v>401</v>
      </c>
      <c r="D280" s="66">
        <v>166055</v>
      </c>
      <c r="E280" s="66">
        <v>29401</v>
      </c>
      <c r="F280" s="65">
        <v>136654</v>
      </c>
      <c r="G280" s="159"/>
      <c r="H280" s="161"/>
      <c r="I280" s="161"/>
      <c r="J280" s="162"/>
    </row>
    <row r="281" spans="1:10" ht="25.5">
      <c r="A281" s="5" t="s">
        <v>339</v>
      </c>
      <c r="B281" s="50"/>
      <c r="C281" s="44" t="s">
        <v>402</v>
      </c>
      <c r="D281" s="66">
        <v>216</v>
      </c>
      <c r="E281" s="66">
        <v>0</v>
      </c>
      <c r="F281" s="65">
        <v>216</v>
      </c>
      <c r="G281" s="159"/>
      <c r="H281" s="162"/>
      <c r="I281" s="162"/>
      <c r="J281" s="162"/>
    </row>
    <row r="282" spans="1:10">
      <c r="A282" s="5" t="s">
        <v>341</v>
      </c>
      <c r="B282" s="50"/>
      <c r="C282" s="25" t="s">
        <v>211</v>
      </c>
      <c r="D282" s="66">
        <v>0</v>
      </c>
      <c r="E282" s="66">
        <v>0</v>
      </c>
      <c r="F282" s="65">
        <v>0</v>
      </c>
      <c r="G282" s="159"/>
      <c r="H282" s="162"/>
      <c r="I282" s="162"/>
      <c r="J282" s="162"/>
    </row>
    <row r="283" spans="1:10">
      <c r="A283" s="6" t="s">
        <v>342</v>
      </c>
      <c r="B283" s="53"/>
      <c r="C283" s="26" t="s">
        <v>343</v>
      </c>
      <c r="D283" s="68">
        <v>0</v>
      </c>
      <c r="E283" s="68">
        <v>0</v>
      </c>
      <c r="F283" s="67">
        <v>0</v>
      </c>
      <c r="G283" s="164"/>
      <c r="H283" s="162"/>
      <c r="I283" s="162"/>
      <c r="J283" s="162"/>
    </row>
    <row r="284" spans="1:10">
      <c r="A284" s="6" t="s">
        <v>344</v>
      </c>
      <c r="B284" s="53"/>
      <c r="C284" s="23" t="s">
        <v>345</v>
      </c>
      <c r="D284" s="68"/>
      <c r="E284" s="68"/>
      <c r="F284" s="67"/>
      <c r="G284" s="164"/>
      <c r="H284" s="160"/>
      <c r="I284" s="160"/>
      <c r="J284" s="160"/>
    </row>
    <row r="285" spans="1:10">
      <c r="A285" s="6" t="s">
        <v>346</v>
      </c>
      <c r="B285" s="53"/>
      <c r="C285" s="23" t="s">
        <v>347</v>
      </c>
      <c r="D285" s="68"/>
      <c r="E285" s="68"/>
      <c r="F285" s="67"/>
      <c r="G285" s="164"/>
      <c r="H285" s="160"/>
      <c r="I285" s="160"/>
      <c r="J285" s="160"/>
    </row>
    <row r="286" spans="1:10">
      <c r="A286" s="6" t="s">
        <v>348</v>
      </c>
      <c r="B286" s="53"/>
      <c r="C286" s="26" t="s">
        <v>349</v>
      </c>
      <c r="D286" s="68">
        <v>0</v>
      </c>
      <c r="E286" s="68">
        <v>0</v>
      </c>
      <c r="F286" s="67">
        <v>0</v>
      </c>
      <c r="G286" s="164"/>
      <c r="H286" s="162"/>
      <c r="I286" s="162"/>
      <c r="J286" s="162"/>
    </row>
    <row r="287" spans="1:10">
      <c r="A287" s="6" t="s">
        <v>350</v>
      </c>
      <c r="B287" s="53"/>
      <c r="C287" s="23" t="s">
        <v>351</v>
      </c>
      <c r="D287" s="68"/>
      <c r="E287" s="68"/>
      <c r="F287" s="67"/>
      <c r="G287" s="164"/>
      <c r="H287" s="160"/>
      <c r="I287" s="160"/>
      <c r="J287" s="160"/>
    </row>
    <row r="288" spans="1:10">
      <c r="A288" s="6" t="s">
        <v>352</v>
      </c>
      <c r="B288" s="53"/>
      <c r="C288" s="23" t="s">
        <v>200</v>
      </c>
      <c r="D288" s="68"/>
      <c r="E288" s="68"/>
      <c r="F288" s="67"/>
      <c r="G288" s="164"/>
      <c r="H288" s="160"/>
      <c r="I288" s="160"/>
      <c r="J288" s="160"/>
    </row>
    <row r="289" spans="1:10">
      <c r="A289" s="5" t="s">
        <v>353</v>
      </c>
      <c r="B289" s="50"/>
      <c r="C289" s="25" t="s">
        <v>354</v>
      </c>
      <c r="D289" s="66">
        <v>216</v>
      </c>
      <c r="E289" s="66">
        <v>0</v>
      </c>
      <c r="F289" s="65">
        <v>216</v>
      </c>
      <c r="G289" s="159"/>
      <c r="H289" s="162"/>
      <c r="I289" s="162"/>
      <c r="J289" s="162"/>
    </row>
    <row r="290" spans="1:10">
      <c r="A290" s="6" t="s">
        <v>355</v>
      </c>
      <c r="B290" s="53"/>
      <c r="C290" s="26" t="s">
        <v>343</v>
      </c>
      <c r="D290" s="68">
        <v>216</v>
      </c>
      <c r="E290" s="68">
        <v>0</v>
      </c>
      <c r="F290" s="67">
        <v>216</v>
      </c>
      <c r="G290" s="164"/>
      <c r="H290" s="162"/>
      <c r="I290" s="162"/>
      <c r="J290" s="162"/>
    </row>
    <row r="291" spans="1:10">
      <c r="A291" s="6" t="s">
        <v>356</v>
      </c>
      <c r="B291" s="53"/>
      <c r="C291" s="23" t="s">
        <v>345</v>
      </c>
      <c r="D291" s="68"/>
      <c r="E291" s="68"/>
      <c r="F291" s="67"/>
      <c r="G291" s="164"/>
      <c r="H291" s="160"/>
      <c r="I291" s="160"/>
      <c r="J291" s="160"/>
    </row>
    <row r="292" spans="1:10">
      <c r="A292" s="6" t="s">
        <v>357</v>
      </c>
      <c r="B292" s="53"/>
      <c r="C292" s="23" t="s">
        <v>347</v>
      </c>
      <c r="D292" s="68">
        <v>216</v>
      </c>
      <c r="E292" s="68"/>
      <c r="F292" s="67">
        <v>216</v>
      </c>
      <c r="G292" s="164"/>
      <c r="H292" s="160"/>
      <c r="I292" s="160"/>
      <c r="J292" s="160"/>
    </row>
    <row r="293" spans="1:10">
      <c r="A293" s="6" t="s">
        <v>358</v>
      </c>
      <c r="B293" s="53"/>
      <c r="C293" s="26" t="s">
        <v>349</v>
      </c>
      <c r="D293" s="68">
        <v>0</v>
      </c>
      <c r="E293" s="68">
        <v>0</v>
      </c>
      <c r="F293" s="67">
        <v>0</v>
      </c>
      <c r="G293" s="164"/>
      <c r="H293" s="162"/>
      <c r="I293" s="162"/>
      <c r="J293" s="162"/>
    </row>
    <row r="294" spans="1:10">
      <c r="A294" s="6" t="s">
        <v>359</v>
      </c>
      <c r="B294" s="53"/>
      <c r="C294" s="23" t="s">
        <v>351</v>
      </c>
      <c r="D294" s="68"/>
      <c r="E294" s="68"/>
      <c r="F294" s="67"/>
      <c r="G294" s="164"/>
      <c r="H294" s="160"/>
      <c r="I294" s="160"/>
      <c r="J294" s="160"/>
    </row>
    <row r="295" spans="1:10">
      <c r="A295" s="6" t="s">
        <v>360</v>
      </c>
      <c r="B295" s="53"/>
      <c r="C295" s="23" t="s">
        <v>200</v>
      </c>
      <c r="D295" s="68"/>
      <c r="E295" s="68"/>
      <c r="F295" s="67"/>
      <c r="G295" s="164"/>
      <c r="H295" s="160"/>
      <c r="I295" s="160"/>
      <c r="J295" s="160"/>
    </row>
    <row r="296" spans="1:10">
      <c r="A296" s="5" t="s">
        <v>361</v>
      </c>
      <c r="B296" s="50"/>
      <c r="C296" s="25" t="s">
        <v>215</v>
      </c>
      <c r="D296" s="66">
        <v>0</v>
      </c>
      <c r="E296" s="66">
        <v>0</v>
      </c>
      <c r="F296" s="65">
        <v>0</v>
      </c>
      <c r="G296" s="159"/>
      <c r="H296" s="162"/>
      <c r="I296" s="162"/>
      <c r="J296" s="162"/>
    </row>
    <row r="297" spans="1:10">
      <c r="A297" s="6" t="s">
        <v>362</v>
      </c>
      <c r="B297" s="53"/>
      <c r="C297" s="26" t="s">
        <v>343</v>
      </c>
      <c r="D297" s="68">
        <v>0</v>
      </c>
      <c r="E297" s="68">
        <v>0</v>
      </c>
      <c r="F297" s="67">
        <v>0</v>
      </c>
      <c r="G297" s="164"/>
      <c r="H297" s="162"/>
      <c r="I297" s="162"/>
      <c r="J297" s="162"/>
    </row>
    <row r="298" spans="1:10">
      <c r="A298" s="6" t="s">
        <v>363</v>
      </c>
      <c r="B298" s="53"/>
      <c r="C298" s="23" t="s">
        <v>345</v>
      </c>
      <c r="D298" s="68"/>
      <c r="E298" s="68"/>
      <c r="F298" s="67"/>
      <c r="G298" s="164"/>
      <c r="H298" s="160"/>
      <c r="I298" s="160"/>
      <c r="J298" s="160"/>
    </row>
    <row r="299" spans="1:10">
      <c r="A299" s="6" t="s">
        <v>364</v>
      </c>
      <c r="B299" s="53"/>
      <c r="C299" s="23" t="s">
        <v>347</v>
      </c>
      <c r="D299" s="68"/>
      <c r="E299" s="68"/>
      <c r="F299" s="67"/>
      <c r="G299" s="164"/>
      <c r="H299" s="160"/>
      <c r="I299" s="160"/>
      <c r="J299" s="160"/>
    </row>
    <row r="300" spans="1:10">
      <c r="A300" s="6" t="s">
        <v>365</v>
      </c>
      <c r="B300" s="53"/>
      <c r="C300" s="26" t="s">
        <v>349</v>
      </c>
      <c r="D300" s="68">
        <v>0</v>
      </c>
      <c r="E300" s="68">
        <v>0</v>
      </c>
      <c r="F300" s="67">
        <v>0</v>
      </c>
      <c r="G300" s="164"/>
      <c r="H300" s="162"/>
      <c r="I300" s="162"/>
      <c r="J300" s="162"/>
    </row>
    <row r="301" spans="1:10">
      <c r="A301" s="6" t="s">
        <v>366</v>
      </c>
      <c r="B301" s="53"/>
      <c r="C301" s="23" t="s">
        <v>351</v>
      </c>
      <c r="D301" s="68"/>
      <c r="E301" s="68"/>
      <c r="F301" s="67"/>
      <c r="G301" s="164"/>
      <c r="H301" s="160"/>
      <c r="I301" s="160"/>
      <c r="J301" s="160"/>
    </row>
    <row r="302" spans="1:10">
      <c r="A302" s="6" t="s">
        <v>367</v>
      </c>
      <c r="B302" s="53"/>
      <c r="C302" s="23" t="s">
        <v>200</v>
      </c>
      <c r="D302" s="68"/>
      <c r="E302" s="68"/>
      <c r="F302" s="67"/>
      <c r="G302" s="164"/>
      <c r="H302" s="160"/>
      <c r="I302" s="160"/>
      <c r="J302" s="160"/>
    </row>
    <row r="303" spans="1:10">
      <c r="A303" s="5" t="s">
        <v>368</v>
      </c>
      <c r="B303" s="50"/>
      <c r="C303" s="25" t="s">
        <v>217</v>
      </c>
      <c r="D303" s="66">
        <v>0</v>
      </c>
      <c r="E303" s="66">
        <v>0</v>
      </c>
      <c r="F303" s="65">
        <v>0</v>
      </c>
      <c r="G303" s="159"/>
      <c r="H303" s="162"/>
      <c r="I303" s="162"/>
      <c r="J303" s="162"/>
    </row>
    <row r="304" spans="1:10">
      <c r="A304" s="6" t="s">
        <v>369</v>
      </c>
      <c r="B304" s="53"/>
      <c r="C304" s="26" t="s">
        <v>343</v>
      </c>
      <c r="D304" s="68">
        <v>0</v>
      </c>
      <c r="E304" s="68">
        <v>0</v>
      </c>
      <c r="F304" s="67">
        <v>0</v>
      </c>
      <c r="G304" s="164"/>
      <c r="H304" s="162"/>
      <c r="I304" s="162"/>
      <c r="J304" s="162"/>
    </row>
    <row r="305" spans="1:10">
      <c r="A305" s="6" t="s">
        <v>370</v>
      </c>
      <c r="B305" s="53"/>
      <c r="C305" s="23" t="s">
        <v>345</v>
      </c>
      <c r="D305" s="68"/>
      <c r="E305" s="68"/>
      <c r="F305" s="67"/>
      <c r="G305" s="164"/>
      <c r="H305" s="160"/>
      <c r="I305" s="160"/>
      <c r="J305" s="160"/>
    </row>
    <row r="306" spans="1:10">
      <c r="A306" s="6" t="s">
        <v>371</v>
      </c>
      <c r="B306" s="53"/>
      <c r="C306" s="23" t="s">
        <v>347</v>
      </c>
      <c r="D306" s="68"/>
      <c r="E306" s="68"/>
      <c r="F306" s="67"/>
      <c r="G306" s="164"/>
      <c r="H306" s="160"/>
      <c r="I306" s="160"/>
      <c r="J306" s="160"/>
    </row>
    <row r="307" spans="1:10">
      <c r="A307" s="6" t="s">
        <v>372</v>
      </c>
      <c r="B307" s="53"/>
      <c r="C307" s="26" t="s">
        <v>349</v>
      </c>
      <c r="D307" s="68">
        <v>0</v>
      </c>
      <c r="E307" s="68">
        <v>0</v>
      </c>
      <c r="F307" s="67">
        <v>0</v>
      </c>
      <c r="G307" s="164"/>
      <c r="H307" s="162"/>
      <c r="I307" s="162"/>
      <c r="J307" s="162"/>
    </row>
    <row r="308" spans="1:10">
      <c r="A308" s="6" t="s">
        <v>373</v>
      </c>
      <c r="B308" s="53"/>
      <c r="C308" s="23" t="s">
        <v>351</v>
      </c>
      <c r="D308" s="68"/>
      <c r="E308" s="68"/>
      <c r="F308" s="67"/>
      <c r="G308" s="164"/>
      <c r="H308" s="160"/>
      <c r="I308" s="160"/>
      <c r="J308" s="160"/>
    </row>
    <row r="309" spans="1:10">
      <c r="A309" s="6" t="s">
        <v>374</v>
      </c>
      <c r="B309" s="53"/>
      <c r="C309" s="23" t="s">
        <v>200</v>
      </c>
      <c r="D309" s="68"/>
      <c r="E309" s="68"/>
      <c r="F309" s="67"/>
      <c r="G309" s="164"/>
      <c r="H309" s="160"/>
      <c r="I309" s="160"/>
      <c r="J309" s="160"/>
    </row>
    <row r="310" spans="1:10">
      <c r="A310" s="5" t="s">
        <v>375</v>
      </c>
      <c r="B310" s="50"/>
      <c r="C310" s="25" t="s">
        <v>219</v>
      </c>
      <c r="D310" s="66">
        <v>0</v>
      </c>
      <c r="E310" s="66">
        <v>0</v>
      </c>
      <c r="F310" s="65">
        <v>0</v>
      </c>
      <c r="G310" s="159"/>
      <c r="H310" s="162"/>
      <c r="I310" s="162"/>
      <c r="J310" s="162"/>
    </row>
    <row r="311" spans="1:10">
      <c r="A311" s="6" t="s">
        <v>376</v>
      </c>
      <c r="B311" s="53"/>
      <c r="C311" s="26" t="s">
        <v>343</v>
      </c>
      <c r="D311" s="68">
        <v>0</v>
      </c>
      <c r="E311" s="68">
        <v>0</v>
      </c>
      <c r="F311" s="67">
        <v>0</v>
      </c>
      <c r="G311" s="164"/>
      <c r="H311" s="162"/>
      <c r="I311" s="162"/>
      <c r="J311" s="162"/>
    </row>
    <row r="312" spans="1:10">
      <c r="A312" s="6" t="s">
        <v>377</v>
      </c>
      <c r="B312" s="53"/>
      <c r="C312" s="23" t="s">
        <v>345</v>
      </c>
      <c r="D312" s="68"/>
      <c r="E312" s="68"/>
      <c r="F312" s="67"/>
      <c r="G312" s="164"/>
      <c r="H312" s="160"/>
      <c r="I312" s="160"/>
      <c r="J312" s="160"/>
    </row>
    <row r="313" spans="1:10">
      <c r="A313" s="6" t="s">
        <v>378</v>
      </c>
      <c r="B313" s="53"/>
      <c r="C313" s="23" t="s">
        <v>347</v>
      </c>
      <c r="D313" s="68"/>
      <c r="E313" s="68"/>
      <c r="F313" s="67"/>
      <c r="G313" s="164"/>
      <c r="H313" s="160"/>
      <c r="I313" s="160"/>
      <c r="J313" s="160"/>
    </row>
    <row r="314" spans="1:10">
      <c r="A314" s="6" t="s">
        <v>379</v>
      </c>
      <c r="B314" s="53"/>
      <c r="C314" s="26" t="s">
        <v>349</v>
      </c>
      <c r="D314" s="68">
        <v>0</v>
      </c>
      <c r="E314" s="68">
        <v>0</v>
      </c>
      <c r="F314" s="67">
        <v>0</v>
      </c>
      <c r="G314" s="164"/>
      <c r="H314" s="162"/>
      <c r="I314" s="162"/>
      <c r="J314" s="162"/>
    </row>
    <row r="315" spans="1:10">
      <c r="A315" s="6" t="s">
        <v>380</v>
      </c>
      <c r="B315" s="53"/>
      <c r="C315" s="23" t="s">
        <v>351</v>
      </c>
      <c r="D315" s="68"/>
      <c r="E315" s="68"/>
      <c r="F315" s="67"/>
      <c r="G315" s="164"/>
      <c r="H315" s="160"/>
      <c r="I315" s="160"/>
      <c r="J315" s="160"/>
    </row>
    <row r="316" spans="1:10">
      <c r="A316" s="6" t="s">
        <v>381</v>
      </c>
      <c r="B316" s="53"/>
      <c r="C316" s="23" t="s">
        <v>200</v>
      </c>
      <c r="D316" s="68"/>
      <c r="E316" s="68"/>
      <c r="F316" s="67"/>
      <c r="G316" s="164"/>
      <c r="H316" s="160"/>
      <c r="I316" s="160"/>
      <c r="J316" s="160"/>
    </row>
    <row r="317" spans="1:10">
      <c r="A317" s="5" t="s">
        <v>382</v>
      </c>
      <c r="B317" s="50"/>
      <c r="C317" s="44" t="s">
        <v>403</v>
      </c>
      <c r="D317" s="66">
        <v>165839</v>
      </c>
      <c r="E317" s="66">
        <v>29401</v>
      </c>
      <c r="F317" s="65">
        <v>136438</v>
      </c>
      <c r="G317" s="159"/>
      <c r="H317" s="161"/>
      <c r="I317" s="161"/>
      <c r="J317" s="162"/>
    </row>
    <row r="318" spans="1:10">
      <c r="A318" s="5" t="s">
        <v>384</v>
      </c>
      <c r="B318" s="50"/>
      <c r="C318" s="25" t="s">
        <v>211</v>
      </c>
      <c r="D318" s="66">
        <v>0</v>
      </c>
      <c r="E318" s="66">
        <v>0</v>
      </c>
      <c r="F318" s="65">
        <v>0</v>
      </c>
      <c r="G318" s="159"/>
      <c r="H318" s="162"/>
      <c r="I318" s="162"/>
      <c r="J318" s="162"/>
    </row>
    <row r="319" spans="1:10">
      <c r="A319" s="6" t="s">
        <v>385</v>
      </c>
      <c r="B319" s="53"/>
      <c r="C319" s="38" t="s">
        <v>386</v>
      </c>
      <c r="D319" s="68"/>
      <c r="E319" s="68"/>
      <c r="F319" s="67"/>
      <c r="G319" s="164"/>
      <c r="H319" s="160"/>
      <c r="I319" s="160"/>
      <c r="J319" s="160"/>
    </row>
    <row r="320" spans="1:10">
      <c r="A320" s="6" t="s">
        <v>387</v>
      </c>
      <c r="B320" s="53"/>
      <c r="C320" s="38" t="s">
        <v>388</v>
      </c>
      <c r="D320" s="68"/>
      <c r="E320" s="68"/>
      <c r="F320" s="67"/>
      <c r="G320" s="164"/>
      <c r="H320" s="160"/>
      <c r="I320" s="160"/>
      <c r="J320" s="160"/>
    </row>
    <row r="321" spans="1:10">
      <c r="A321" s="5" t="s">
        <v>389</v>
      </c>
      <c r="B321" s="50"/>
      <c r="C321" s="25" t="s">
        <v>354</v>
      </c>
      <c r="D321" s="66">
        <v>0</v>
      </c>
      <c r="E321" s="66">
        <v>0</v>
      </c>
      <c r="F321" s="65">
        <v>0</v>
      </c>
      <c r="G321" s="159"/>
      <c r="H321" s="162"/>
      <c r="I321" s="162"/>
      <c r="J321" s="162"/>
    </row>
    <row r="322" spans="1:10">
      <c r="A322" s="6" t="s">
        <v>390</v>
      </c>
      <c r="B322" s="53"/>
      <c r="C322" s="38" t="s">
        <v>386</v>
      </c>
      <c r="D322" s="68"/>
      <c r="E322" s="68"/>
      <c r="F322" s="67"/>
      <c r="G322" s="164"/>
      <c r="H322" s="160"/>
      <c r="I322" s="160"/>
      <c r="J322" s="160"/>
    </row>
    <row r="323" spans="1:10">
      <c r="A323" s="6" t="s">
        <v>391</v>
      </c>
      <c r="B323" s="53"/>
      <c r="C323" s="38" t="s">
        <v>388</v>
      </c>
      <c r="D323" s="68"/>
      <c r="E323" s="68"/>
      <c r="F323" s="67"/>
      <c r="G323" s="164"/>
      <c r="H323" s="160"/>
      <c r="I323" s="160"/>
      <c r="J323" s="160"/>
    </row>
    <row r="324" spans="1:10">
      <c r="A324" s="5" t="s">
        <v>392</v>
      </c>
      <c r="B324" s="50"/>
      <c r="C324" s="25" t="s">
        <v>215</v>
      </c>
      <c r="D324" s="66">
        <v>165189</v>
      </c>
      <c r="E324" s="66">
        <v>29401</v>
      </c>
      <c r="F324" s="65">
        <v>135788</v>
      </c>
      <c r="G324" s="159"/>
      <c r="H324" s="162"/>
      <c r="I324" s="162"/>
      <c r="J324" s="162"/>
    </row>
    <row r="325" spans="1:10">
      <c r="A325" s="155" t="s">
        <v>393</v>
      </c>
      <c r="B325" s="53"/>
      <c r="C325" s="38" t="s">
        <v>386</v>
      </c>
      <c r="D325" s="68">
        <v>15746</v>
      </c>
      <c r="E325" s="68">
        <v>25361</v>
      </c>
      <c r="F325" s="67">
        <v>-9615</v>
      </c>
      <c r="G325" s="164"/>
      <c r="H325" s="160"/>
      <c r="I325" s="160"/>
      <c r="J325" s="160"/>
    </row>
    <row r="326" spans="1:10">
      <c r="A326" s="155" t="s">
        <v>394</v>
      </c>
      <c r="B326" s="53"/>
      <c r="C326" s="38" t="s">
        <v>388</v>
      </c>
      <c r="D326" s="68">
        <v>149443</v>
      </c>
      <c r="E326" s="68">
        <v>4040</v>
      </c>
      <c r="F326" s="67">
        <v>145403</v>
      </c>
      <c r="G326" s="164"/>
      <c r="H326" s="160"/>
      <c r="I326" s="160"/>
      <c r="J326" s="160"/>
    </row>
    <row r="327" spans="1:10">
      <c r="A327" s="5" t="s">
        <v>395</v>
      </c>
      <c r="B327" s="50"/>
      <c r="C327" s="25" t="s">
        <v>217</v>
      </c>
      <c r="D327" s="66">
        <v>650</v>
      </c>
      <c r="E327" s="66">
        <v>0</v>
      </c>
      <c r="F327" s="65">
        <v>650</v>
      </c>
      <c r="G327" s="159"/>
      <c r="H327" s="161"/>
      <c r="I327" s="161"/>
      <c r="J327" s="162"/>
    </row>
    <row r="328" spans="1:10">
      <c r="A328" s="6" t="s">
        <v>396</v>
      </c>
      <c r="B328" s="53"/>
      <c r="C328" s="38" t="s">
        <v>386</v>
      </c>
      <c r="D328" s="68">
        <v>150</v>
      </c>
      <c r="E328" s="68"/>
      <c r="F328" s="67">
        <v>150</v>
      </c>
      <c r="G328" s="164"/>
      <c r="H328" s="161"/>
      <c r="I328" s="161"/>
      <c r="J328" s="162"/>
    </row>
    <row r="329" spans="1:10">
      <c r="A329" s="6" t="s">
        <v>397</v>
      </c>
      <c r="B329" s="53"/>
      <c r="C329" s="38" t="s">
        <v>388</v>
      </c>
      <c r="D329" s="68">
        <v>500</v>
      </c>
      <c r="E329" s="68"/>
      <c r="F329" s="67">
        <v>500</v>
      </c>
      <c r="G329" s="164"/>
      <c r="H329" s="160"/>
      <c r="I329" s="160"/>
      <c r="J329" s="160"/>
    </row>
    <row r="330" spans="1:10">
      <c r="A330" s="10" t="s">
        <v>398</v>
      </c>
      <c r="B330" s="56"/>
      <c r="C330" s="25" t="s">
        <v>219</v>
      </c>
      <c r="D330" s="167">
        <v>0</v>
      </c>
      <c r="E330" s="167">
        <v>0</v>
      </c>
      <c r="F330" s="168">
        <v>0</v>
      </c>
      <c r="G330" s="159"/>
      <c r="H330" s="162"/>
      <c r="I330" s="162"/>
      <c r="J330" s="162"/>
    </row>
    <row r="331" spans="1:10">
      <c r="A331" s="6" t="s">
        <v>399</v>
      </c>
      <c r="B331" s="53"/>
      <c r="C331" s="38" t="s">
        <v>386</v>
      </c>
      <c r="D331" s="68"/>
      <c r="E331" s="68"/>
      <c r="F331" s="67"/>
      <c r="G331" s="164"/>
      <c r="H331" s="160"/>
      <c r="I331" s="160"/>
      <c r="J331" s="160"/>
    </row>
    <row r="332" spans="1:10">
      <c r="A332" s="6" t="s">
        <v>400</v>
      </c>
      <c r="B332" s="53"/>
      <c r="C332" s="38" t="s">
        <v>388</v>
      </c>
      <c r="D332" s="68"/>
      <c r="E332" s="68"/>
      <c r="F332" s="67"/>
      <c r="G332" s="164"/>
      <c r="H332" s="160"/>
      <c r="I332" s="160"/>
      <c r="J332" s="160"/>
    </row>
    <row r="333" spans="1:10">
      <c r="A333" s="5" t="s">
        <v>404</v>
      </c>
      <c r="B333" s="50"/>
      <c r="C333" s="44" t="s">
        <v>405</v>
      </c>
      <c r="D333" s="66">
        <v>0</v>
      </c>
      <c r="E333" s="66">
        <v>0</v>
      </c>
      <c r="F333" s="65">
        <v>0</v>
      </c>
      <c r="G333" s="159"/>
      <c r="H333" s="162"/>
      <c r="I333" s="162"/>
      <c r="J333" s="162"/>
    </row>
    <row r="334" spans="1:10">
      <c r="A334" s="5"/>
      <c r="B334" s="50"/>
      <c r="C334" s="44" t="s">
        <v>406</v>
      </c>
      <c r="D334" s="66">
        <v>0</v>
      </c>
      <c r="E334" s="66">
        <v>0</v>
      </c>
      <c r="F334" s="65">
        <v>0</v>
      </c>
      <c r="G334" s="159"/>
      <c r="H334" s="162"/>
      <c r="I334" s="162"/>
      <c r="J334" s="162"/>
    </row>
    <row r="335" spans="1:10">
      <c r="A335" s="5" t="s">
        <v>407</v>
      </c>
      <c r="B335" s="50"/>
      <c r="C335" s="39" t="s">
        <v>211</v>
      </c>
      <c r="D335" s="66">
        <v>0</v>
      </c>
      <c r="E335" s="66">
        <v>0</v>
      </c>
      <c r="F335" s="65">
        <v>0</v>
      </c>
      <c r="G335" s="159"/>
      <c r="H335" s="162"/>
      <c r="I335" s="162"/>
      <c r="J335" s="162"/>
    </row>
    <row r="336" spans="1:10">
      <c r="A336" s="6" t="s">
        <v>408</v>
      </c>
      <c r="B336" s="53"/>
      <c r="C336" s="27" t="s">
        <v>409</v>
      </c>
      <c r="D336" s="68"/>
      <c r="E336" s="68"/>
      <c r="F336" s="67"/>
      <c r="G336" s="159"/>
      <c r="H336" s="160"/>
      <c r="I336" s="160"/>
      <c r="J336" s="160"/>
    </row>
    <row r="337" spans="1:10">
      <c r="A337" s="6" t="s">
        <v>410</v>
      </c>
      <c r="B337" s="53"/>
      <c r="C337" s="27" t="s">
        <v>411</v>
      </c>
      <c r="D337" s="68"/>
      <c r="E337" s="68"/>
      <c r="F337" s="67"/>
      <c r="G337" s="159"/>
      <c r="H337" s="160"/>
      <c r="I337" s="160"/>
      <c r="J337" s="160"/>
    </row>
    <row r="338" spans="1:10">
      <c r="A338" s="10" t="s">
        <v>412</v>
      </c>
      <c r="B338" s="56"/>
      <c r="C338" s="39" t="s">
        <v>354</v>
      </c>
      <c r="D338" s="167">
        <v>0</v>
      </c>
      <c r="E338" s="167">
        <v>0</v>
      </c>
      <c r="F338" s="168">
        <v>0</v>
      </c>
      <c r="G338" s="159"/>
      <c r="H338" s="162"/>
      <c r="I338" s="162"/>
      <c r="J338" s="162"/>
    </row>
    <row r="339" spans="1:10">
      <c r="A339" s="6" t="s">
        <v>413</v>
      </c>
      <c r="B339" s="53"/>
      <c r="C339" s="27" t="s">
        <v>409</v>
      </c>
      <c r="D339" s="68"/>
      <c r="E339" s="68"/>
      <c r="F339" s="67"/>
      <c r="G339" s="159"/>
      <c r="H339" s="160"/>
      <c r="I339" s="160"/>
      <c r="J339" s="160"/>
    </row>
    <row r="340" spans="1:10">
      <c r="A340" s="6" t="s">
        <v>414</v>
      </c>
      <c r="B340" s="53"/>
      <c r="C340" s="27" t="s">
        <v>411</v>
      </c>
      <c r="D340" s="68"/>
      <c r="E340" s="68"/>
      <c r="F340" s="67"/>
      <c r="G340" s="159"/>
      <c r="H340" s="160"/>
      <c r="I340" s="160"/>
      <c r="J340" s="160"/>
    </row>
    <row r="341" spans="1:10">
      <c r="A341" s="6" t="s">
        <v>415</v>
      </c>
      <c r="B341" s="53"/>
      <c r="C341" s="27" t="s">
        <v>416</v>
      </c>
      <c r="D341" s="68"/>
      <c r="E341" s="68"/>
      <c r="F341" s="67"/>
      <c r="G341" s="159"/>
      <c r="H341" s="160"/>
      <c r="I341" s="160"/>
      <c r="J341" s="160"/>
    </row>
    <row r="342" spans="1:10">
      <c r="A342" s="5" t="s">
        <v>417</v>
      </c>
      <c r="B342" s="50"/>
      <c r="C342" s="39" t="s">
        <v>215</v>
      </c>
      <c r="D342" s="66">
        <v>0</v>
      </c>
      <c r="E342" s="66">
        <v>0</v>
      </c>
      <c r="F342" s="65">
        <v>0</v>
      </c>
      <c r="G342" s="159"/>
      <c r="H342" s="162"/>
      <c r="I342" s="162"/>
      <c r="J342" s="162"/>
    </row>
    <row r="343" spans="1:10">
      <c r="A343" s="6" t="s">
        <v>418</v>
      </c>
      <c r="B343" s="53"/>
      <c r="C343" s="27" t="s">
        <v>409</v>
      </c>
      <c r="D343" s="68"/>
      <c r="E343" s="68"/>
      <c r="F343" s="67"/>
      <c r="G343" s="159"/>
      <c r="H343" s="160"/>
      <c r="I343" s="160"/>
      <c r="J343" s="160"/>
    </row>
    <row r="344" spans="1:10">
      <c r="A344" s="6" t="s">
        <v>419</v>
      </c>
      <c r="B344" s="53"/>
      <c r="C344" s="27" t="s">
        <v>411</v>
      </c>
      <c r="D344" s="68"/>
      <c r="E344" s="68"/>
      <c r="F344" s="67"/>
      <c r="G344" s="159"/>
      <c r="H344" s="160"/>
      <c r="I344" s="160"/>
      <c r="J344" s="160"/>
    </row>
    <row r="345" spans="1:10">
      <c r="A345" s="5" t="s">
        <v>420</v>
      </c>
      <c r="B345" s="50"/>
      <c r="C345" s="39" t="s">
        <v>217</v>
      </c>
      <c r="D345" s="66">
        <v>0</v>
      </c>
      <c r="E345" s="66">
        <v>0</v>
      </c>
      <c r="F345" s="65">
        <v>0</v>
      </c>
      <c r="G345" s="159"/>
      <c r="H345" s="162"/>
      <c r="I345" s="162"/>
      <c r="J345" s="162"/>
    </row>
    <row r="346" spans="1:10">
      <c r="A346" s="6" t="s">
        <v>421</v>
      </c>
      <c r="B346" s="53"/>
      <c r="C346" s="27" t="s">
        <v>409</v>
      </c>
      <c r="D346" s="68"/>
      <c r="E346" s="68"/>
      <c r="F346" s="67"/>
      <c r="G346" s="159"/>
      <c r="H346" s="160"/>
      <c r="I346" s="160"/>
      <c r="J346" s="160"/>
    </row>
    <row r="347" spans="1:10">
      <c r="A347" s="6" t="s">
        <v>422</v>
      </c>
      <c r="B347" s="53"/>
      <c r="C347" s="27" t="s">
        <v>411</v>
      </c>
      <c r="D347" s="68"/>
      <c r="E347" s="68"/>
      <c r="F347" s="67"/>
      <c r="G347" s="159"/>
      <c r="H347" s="160"/>
      <c r="I347" s="160"/>
      <c r="J347" s="160"/>
    </row>
    <row r="348" spans="1:10">
      <c r="A348" s="6" t="s">
        <v>423</v>
      </c>
      <c r="B348" s="53"/>
      <c r="C348" s="27" t="s">
        <v>416</v>
      </c>
      <c r="D348" s="68"/>
      <c r="E348" s="68"/>
      <c r="F348" s="67"/>
      <c r="G348" s="159"/>
      <c r="H348" s="160"/>
      <c r="I348" s="160"/>
      <c r="J348" s="160"/>
    </row>
    <row r="349" spans="1:10">
      <c r="A349" s="5" t="s">
        <v>424</v>
      </c>
      <c r="B349" s="50"/>
      <c r="C349" s="39" t="s">
        <v>219</v>
      </c>
      <c r="D349" s="66">
        <v>0</v>
      </c>
      <c r="E349" s="66">
        <v>0</v>
      </c>
      <c r="F349" s="65">
        <v>0</v>
      </c>
      <c r="G349" s="159"/>
      <c r="H349" s="162"/>
      <c r="I349" s="162"/>
      <c r="J349" s="162"/>
    </row>
    <row r="350" spans="1:10">
      <c r="A350" s="6" t="s">
        <v>425</v>
      </c>
      <c r="B350" s="53"/>
      <c r="C350" s="27" t="s">
        <v>409</v>
      </c>
      <c r="D350" s="68"/>
      <c r="E350" s="68"/>
      <c r="F350" s="67"/>
      <c r="G350" s="159"/>
      <c r="H350" s="160"/>
      <c r="I350" s="160"/>
      <c r="J350" s="160"/>
    </row>
    <row r="351" spans="1:10">
      <c r="A351" s="6" t="s">
        <v>426</v>
      </c>
      <c r="B351" s="53"/>
      <c r="C351" s="27" t="s">
        <v>411</v>
      </c>
      <c r="D351" s="68"/>
      <c r="E351" s="68"/>
      <c r="F351" s="67"/>
      <c r="G351" s="159"/>
      <c r="H351" s="160"/>
      <c r="I351" s="160"/>
      <c r="J351" s="160"/>
    </row>
    <row r="352" spans="1:10">
      <c r="A352" s="6" t="s">
        <v>427</v>
      </c>
      <c r="B352" s="53"/>
      <c r="C352" s="27" t="s">
        <v>416</v>
      </c>
      <c r="D352" s="68"/>
      <c r="E352" s="68"/>
      <c r="F352" s="67"/>
      <c r="G352" s="159"/>
      <c r="H352" s="160"/>
      <c r="I352" s="160"/>
      <c r="J352" s="160"/>
    </row>
    <row r="353" spans="1:10">
      <c r="A353" s="5"/>
      <c r="B353" s="50"/>
      <c r="C353" s="44" t="s">
        <v>401</v>
      </c>
      <c r="D353" s="66">
        <v>0</v>
      </c>
      <c r="E353" s="66">
        <v>0</v>
      </c>
      <c r="F353" s="65">
        <v>0</v>
      </c>
      <c r="G353" s="159"/>
      <c r="H353" s="162"/>
      <c r="I353" s="162"/>
      <c r="J353" s="162"/>
    </row>
    <row r="354" spans="1:10">
      <c r="A354" s="5" t="s">
        <v>407</v>
      </c>
      <c r="B354" s="50"/>
      <c r="C354" s="39" t="s">
        <v>211</v>
      </c>
      <c r="D354" s="66">
        <v>0</v>
      </c>
      <c r="E354" s="66">
        <v>0</v>
      </c>
      <c r="F354" s="65">
        <v>0</v>
      </c>
      <c r="G354" s="159"/>
      <c r="H354" s="162"/>
      <c r="I354" s="162"/>
      <c r="J354" s="162"/>
    </row>
    <row r="355" spans="1:10">
      <c r="A355" s="6" t="s">
        <v>408</v>
      </c>
      <c r="B355" s="53"/>
      <c r="C355" s="27" t="s">
        <v>409</v>
      </c>
      <c r="D355" s="68"/>
      <c r="E355" s="68"/>
      <c r="F355" s="67"/>
      <c r="G355" s="159"/>
      <c r="H355" s="160"/>
      <c r="I355" s="160"/>
      <c r="J355" s="160"/>
    </row>
    <row r="356" spans="1:10">
      <c r="A356" s="6" t="s">
        <v>410</v>
      </c>
      <c r="B356" s="53"/>
      <c r="C356" s="27" t="s">
        <v>411</v>
      </c>
      <c r="D356" s="68"/>
      <c r="E356" s="68"/>
      <c r="F356" s="67"/>
      <c r="G356" s="159"/>
      <c r="H356" s="160"/>
      <c r="I356" s="160"/>
      <c r="J356" s="160"/>
    </row>
    <row r="357" spans="1:10">
      <c r="A357" s="10" t="s">
        <v>412</v>
      </c>
      <c r="B357" s="56"/>
      <c r="C357" s="39" t="s">
        <v>354</v>
      </c>
      <c r="D357" s="167">
        <v>0</v>
      </c>
      <c r="E357" s="167">
        <v>0</v>
      </c>
      <c r="F357" s="168">
        <v>0</v>
      </c>
      <c r="G357" s="159"/>
      <c r="H357" s="162"/>
      <c r="I357" s="162"/>
      <c r="J357" s="162"/>
    </row>
    <row r="358" spans="1:10">
      <c r="A358" s="6" t="s">
        <v>413</v>
      </c>
      <c r="B358" s="53"/>
      <c r="C358" s="27" t="s">
        <v>409</v>
      </c>
      <c r="D358" s="68"/>
      <c r="E358" s="68"/>
      <c r="F358" s="67"/>
      <c r="G358" s="159"/>
      <c r="H358" s="160"/>
      <c r="I358" s="160"/>
      <c r="J358" s="160"/>
    </row>
    <row r="359" spans="1:10">
      <c r="A359" s="6" t="s">
        <v>414</v>
      </c>
      <c r="B359" s="53"/>
      <c r="C359" s="27" t="s">
        <v>411</v>
      </c>
      <c r="D359" s="68"/>
      <c r="E359" s="68"/>
      <c r="F359" s="67"/>
      <c r="G359" s="159"/>
      <c r="H359" s="160"/>
      <c r="I359" s="160"/>
      <c r="J359" s="160"/>
    </row>
    <row r="360" spans="1:10">
      <c r="A360" s="6" t="s">
        <v>415</v>
      </c>
      <c r="B360" s="53"/>
      <c r="C360" s="27" t="s">
        <v>416</v>
      </c>
      <c r="D360" s="68"/>
      <c r="E360" s="68"/>
      <c r="F360" s="67"/>
      <c r="G360" s="159"/>
      <c r="H360" s="160"/>
      <c r="I360" s="160"/>
      <c r="J360" s="160"/>
    </row>
    <row r="361" spans="1:10">
      <c r="A361" s="5" t="s">
        <v>417</v>
      </c>
      <c r="B361" s="50"/>
      <c r="C361" s="39" t="s">
        <v>215</v>
      </c>
      <c r="D361" s="66">
        <v>0</v>
      </c>
      <c r="E361" s="66">
        <v>0</v>
      </c>
      <c r="F361" s="65">
        <v>0</v>
      </c>
      <c r="G361" s="159"/>
      <c r="H361" s="162"/>
      <c r="I361" s="162"/>
      <c r="J361" s="162"/>
    </row>
    <row r="362" spans="1:10">
      <c r="A362" s="6" t="s">
        <v>418</v>
      </c>
      <c r="B362" s="53"/>
      <c r="C362" s="27" t="s">
        <v>409</v>
      </c>
      <c r="D362" s="68"/>
      <c r="E362" s="68"/>
      <c r="F362" s="67"/>
      <c r="G362" s="159"/>
      <c r="H362" s="160"/>
      <c r="I362" s="160"/>
      <c r="J362" s="160"/>
    </row>
    <row r="363" spans="1:10">
      <c r="A363" s="6" t="s">
        <v>419</v>
      </c>
      <c r="B363" s="53"/>
      <c r="C363" s="27" t="s">
        <v>411</v>
      </c>
      <c r="D363" s="68"/>
      <c r="E363" s="68"/>
      <c r="F363" s="67"/>
      <c r="G363" s="159"/>
      <c r="H363" s="160"/>
      <c r="I363" s="160"/>
      <c r="J363" s="160"/>
    </row>
    <row r="364" spans="1:10">
      <c r="A364" s="5" t="s">
        <v>420</v>
      </c>
      <c r="B364" s="50"/>
      <c r="C364" s="39" t="s">
        <v>217</v>
      </c>
      <c r="D364" s="66">
        <v>0</v>
      </c>
      <c r="E364" s="66">
        <v>0</v>
      </c>
      <c r="F364" s="65">
        <v>0</v>
      </c>
      <c r="G364" s="159"/>
      <c r="H364" s="162"/>
      <c r="I364" s="162"/>
      <c r="J364" s="162"/>
    </row>
    <row r="365" spans="1:10">
      <c r="A365" s="6" t="s">
        <v>421</v>
      </c>
      <c r="B365" s="53"/>
      <c r="C365" s="27" t="s">
        <v>409</v>
      </c>
      <c r="D365" s="68"/>
      <c r="E365" s="68"/>
      <c r="F365" s="67"/>
      <c r="G365" s="159"/>
      <c r="H365" s="160"/>
      <c r="I365" s="160"/>
      <c r="J365" s="160"/>
    </row>
    <row r="366" spans="1:10">
      <c r="A366" s="6" t="s">
        <v>422</v>
      </c>
      <c r="B366" s="53"/>
      <c r="C366" s="27" t="s">
        <v>411</v>
      </c>
      <c r="D366" s="68"/>
      <c r="E366" s="68"/>
      <c r="F366" s="67"/>
      <c r="G366" s="159"/>
      <c r="H366" s="160"/>
      <c r="I366" s="160"/>
      <c r="J366" s="160"/>
    </row>
    <row r="367" spans="1:10">
      <c r="A367" s="6" t="s">
        <v>423</v>
      </c>
      <c r="B367" s="53"/>
      <c r="C367" s="27" t="s">
        <v>416</v>
      </c>
      <c r="D367" s="68"/>
      <c r="E367" s="68"/>
      <c r="F367" s="67"/>
      <c r="G367" s="159"/>
      <c r="H367" s="160"/>
      <c r="I367" s="160"/>
      <c r="J367" s="160"/>
    </row>
    <row r="368" spans="1:10">
      <c r="A368" s="5" t="s">
        <v>424</v>
      </c>
      <c r="B368" s="50"/>
      <c r="C368" s="39" t="s">
        <v>219</v>
      </c>
      <c r="D368" s="66">
        <v>0</v>
      </c>
      <c r="E368" s="66">
        <v>0</v>
      </c>
      <c r="F368" s="65">
        <v>0</v>
      </c>
      <c r="G368" s="159"/>
      <c r="H368" s="162"/>
      <c r="I368" s="162"/>
      <c r="J368" s="162"/>
    </row>
    <row r="369" spans="1:10">
      <c r="A369" s="6" t="s">
        <v>425</v>
      </c>
      <c r="B369" s="53"/>
      <c r="C369" s="27" t="s">
        <v>409</v>
      </c>
      <c r="D369" s="68"/>
      <c r="E369" s="68"/>
      <c r="F369" s="67"/>
      <c r="G369" s="159"/>
      <c r="H369" s="160"/>
      <c r="I369" s="160"/>
      <c r="J369" s="160"/>
    </row>
    <row r="370" spans="1:10">
      <c r="A370" s="6" t="s">
        <v>426</v>
      </c>
      <c r="B370" s="53"/>
      <c r="C370" s="27" t="s">
        <v>411</v>
      </c>
      <c r="D370" s="68"/>
      <c r="E370" s="68"/>
      <c r="F370" s="67"/>
      <c r="G370" s="159"/>
      <c r="H370" s="160"/>
      <c r="I370" s="160"/>
      <c r="J370" s="160"/>
    </row>
    <row r="371" spans="1:10">
      <c r="A371" s="6" t="s">
        <v>427</v>
      </c>
      <c r="B371" s="53"/>
      <c r="C371" s="27" t="s">
        <v>416</v>
      </c>
      <c r="D371" s="68"/>
      <c r="E371" s="68"/>
      <c r="F371" s="67"/>
      <c r="G371" s="159"/>
      <c r="H371" s="160"/>
      <c r="I371" s="160"/>
      <c r="J371" s="160"/>
    </row>
    <row r="372" spans="1:10">
      <c r="A372" s="5" t="s">
        <v>428</v>
      </c>
      <c r="B372" s="50"/>
      <c r="C372" s="44" t="s">
        <v>429</v>
      </c>
      <c r="D372" s="66">
        <v>532555</v>
      </c>
      <c r="E372" s="66">
        <v>992169</v>
      </c>
      <c r="F372" s="65">
        <v>-459614</v>
      </c>
      <c r="G372" s="159"/>
      <c r="H372" s="161"/>
      <c r="I372" s="161"/>
      <c r="J372" s="161"/>
    </row>
    <row r="373" spans="1:10">
      <c r="A373" s="5"/>
      <c r="B373" s="50"/>
      <c r="C373" s="44" t="s">
        <v>406</v>
      </c>
      <c r="D373" s="66">
        <v>108556</v>
      </c>
      <c r="E373" s="66">
        <v>611610</v>
      </c>
      <c r="F373" s="65">
        <v>-503054</v>
      </c>
      <c r="G373" s="159"/>
      <c r="H373" s="161"/>
      <c r="I373" s="161"/>
      <c r="J373" s="161"/>
    </row>
    <row r="374" spans="1:10">
      <c r="A374" s="6" t="s">
        <v>430</v>
      </c>
      <c r="B374" s="53"/>
      <c r="C374" s="31" t="s">
        <v>431</v>
      </c>
      <c r="D374" s="68"/>
      <c r="E374" s="68"/>
      <c r="F374" s="67"/>
      <c r="G374" s="159"/>
      <c r="H374" s="160"/>
      <c r="I374" s="160"/>
      <c r="J374" s="160"/>
    </row>
    <row r="375" spans="1:10">
      <c r="A375" s="5" t="s">
        <v>432</v>
      </c>
      <c r="B375" s="50"/>
      <c r="C375" s="31" t="s">
        <v>433</v>
      </c>
      <c r="D375" s="66">
        <v>18843</v>
      </c>
      <c r="E375" s="66">
        <v>350640</v>
      </c>
      <c r="F375" s="65">
        <v>-331797</v>
      </c>
      <c r="G375" s="159"/>
      <c r="H375" s="161"/>
      <c r="I375" s="161"/>
      <c r="J375" s="161"/>
    </row>
    <row r="376" spans="1:10">
      <c r="A376" s="5" t="s">
        <v>434</v>
      </c>
      <c r="B376" s="50"/>
      <c r="C376" s="25" t="s">
        <v>211</v>
      </c>
      <c r="D376" s="66">
        <v>0</v>
      </c>
      <c r="E376" s="66">
        <v>0</v>
      </c>
      <c r="F376" s="65">
        <v>0</v>
      </c>
      <c r="G376" s="159"/>
      <c r="H376" s="162"/>
      <c r="I376" s="162"/>
      <c r="J376" s="162"/>
    </row>
    <row r="377" spans="1:10">
      <c r="A377" s="6" t="s">
        <v>435</v>
      </c>
      <c r="B377" s="53"/>
      <c r="C377" s="26" t="s">
        <v>386</v>
      </c>
      <c r="D377" s="68"/>
      <c r="E377" s="68"/>
      <c r="F377" s="67"/>
      <c r="G377" s="164"/>
      <c r="H377" s="160"/>
      <c r="I377" s="160"/>
      <c r="J377" s="160"/>
    </row>
    <row r="378" spans="1:10">
      <c r="A378" s="6" t="s">
        <v>436</v>
      </c>
      <c r="B378" s="53"/>
      <c r="C378" s="26" t="s">
        <v>388</v>
      </c>
      <c r="D378" s="68"/>
      <c r="E378" s="68"/>
      <c r="F378" s="67"/>
      <c r="G378" s="164"/>
      <c r="H378" s="160"/>
      <c r="I378" s="160"/>
      <c r="J378" s="160"/>
    </row>
    <row r="379" spans="1:10">
      <c r="A379" s="5" t="s">
        <v>437</v>
      </c>
      <c r="B379" s="50"/>
      <c r="C379" s="25" t="s">
        <v>354</v>
      </c>
      <c r="D379" s="66">
        <v>18843</v>
      </c>
      <c r="E379" s="66">
        <v>17680</v>
      </c>
      <c r="F379" s="65">
        <v>1163</v>
      </c>
      <c r="G379" s="159"/>
      <c r="H379" s="161"/>
      <c r="I379" s="161"/>
      <c r="J379" s="161"/>
    </row>
    <row r="380" spans="1:10">
      <c r="A380" s="6" t="s">
        <v>438</v>
      </c>
      <c r="B380" s="53"/>
      <c r="C380" s="26" t="s">
        <v>386</v>
      </c>
      <c r="D380" s="68">
        <v>18843</v>
      </c>
      <c r="E380" s="68">
        <v>17680</v>
      </c>
      <c r="F380" s="67">
        <v>1163</v>
      </c>
      <c r="G380" s="164"/>
      <c r="H380" s="161"/>
      <c r="I380" s="161"/>
      <c r="J380" s="161"/>
    </row>
    <row r="381" spans="1:10">
      <c r="A381" s="6" t="s">
        <v>439</v>
      </c>
      <c r="B381" s="53"/>
      <c r="C381" s="26" t="s">
        <v>388</v>
      </c>
      <c r="D381" s="68"/>
      <c r="E381" s="68"/>
      <c r="F381" s="67"/>
      <c r="G381" s="164"/>
      <c r="H381" s="160"/>
      <c r="I381" s="160"/>
      <c r="J381" s="160"/>
    </row>
    <row r="382" spans="1:10">
      <c r="A382" s="5" t="s">
        <v>440</v>
      </c>
      <c r="B382" s="50"/>
      <c r="C382" s="25" t="s">
        <v>215</v>
      </c>
      <c r="D382" s="66">
        <v>0</v>
      </c>
      <c r="E382" s="66">
        <v>309676</v>
      </c>
      <c r="F382" s="65">
        <v>-309676</v>
      </c>
      <c r="G382" s="159"/>
      <c r="H382" s="162"/>
      <c r="I382" s="162"/>
      <c r="J382" s="162"/>
    </row>
    <row r="383" spans="1:10">
      <c r="A383" s="6" t="s">
        <v>441</v>
      </c>
      <c r="B383" s="53"/>
      <c r="C383" s="26" t="s">
        <v>386</v>
      </c>
      <c r="D383" s="68"/>
      <c r="E383" s="68">
        <v>309676</v>
      </c>
      <c r="F383" s="67">
        <v>-309676</v>
      </c>
      <c r="G383" s="164"/>
      <c r="H383" s="160"/>
      <c r="I383" s="160"/>
      <c r="J383" s="160"/>
    </row>
    <row r="384" spans="1:10">
      <c r="A384" s="6" t="s">
        <v>442</v>
      </c>
      <c r="B384" s="53"/>
      <c r="C384" s="26" t="s">
        <v>388</v>
      </c>
      <c r="D384" s="68"/>
      <c r="E384" s="68"/>
      <c r="F384" s="67"/>
      <c r="G384" s="164"/>
      <c r="H384" s="160"/>
      <c r="I384" s="160"/>
      <c r="J384" s="160"/>
    </row>
    <row r="385" spans="1:10">
      <c r="A385" s="5" t="s">
        <v>443</v>
      </c>
      <c r="B385" s="50"/>
      <c r="C385" s="25" t="s">
        <v>217</v>
      </c>
      <c r="D385" s="66">
        <v>0</v>
      </c>
      <c r="E385" s="66">
        <v>0</v>
      </c>
      <c r="F385" s="65">
        <v>0</v>
      </c>
      <c r="G385" s="159"/>
      <c r="H385" s="162"/>
      <c r="I385" s="162"/>
      <c r="J385" s="162"/>
    </row>
    <row r="386" spans="1:10">
      <c r="A386" s="6" t="s">
        <v>444</v>
      </c>
      <c r="B386" s="53"/>
      <c r="C386" s="26" t="s">
        <v>386</v>
      </c>
      <c r="D386" s="68"/>
      <c r="E386" s="68"/>
      <c r="F386" s="67"/>
      <c r="G386" s="164"/>
      <c r="H386" s="160"/>
      <c r="I386" s="160"/>
      <c r="J386" s="160"/>
    </row>
    <row r="387" spans="1:10">
      <c r="A387" s="6" t="s">
        <v>445</v>
      </c>
      <c r="B387" s="53"/>
      <c r="C387" s="26" t="s">
        <v>388</v>
      </c>
      <c r="D387" s="68"/>
      <c r="E387" s="68"/>
      <c r="F387" s="67"/>
      <c r="G387" s="164"/>
      <c r="H387" s="160"/>
      <c r="I387" s="160"/>
      <c r="J387" s="160"/>
    </row>
    <row r="388" spans="1:10">
      <c r="A388" s="5" t="s">
        <v>446</v>
      </c>
      <c r="B388" s="50"/>
      <c r="C388" s="25" t="s">
        <v>219</v>
      </c>
      <c r="D388" s="66">
        <v>0</v>
      </c>
      <c r="E388" s="66">
        <v>23284</v>
      </c>
      <c r="F388" s="65">
        <v>-23284</v>
      </c>
      <c r="G388" s="159"/>
      <c r="H388" s="162"/>
      <c r="I388" s="162"/>
      <c r="J388" s="162"/>
    </row>
    <row r="389" spans="1:10">
      <c r="A389" s="6" t="s">
        <v>447</v>
      </c>
      <c r="B389" s="53"/>
      <c r="C389" s="26" t="s">
        <v>386</v>
      </c>
      <c r="D389" s="68"/>
      <c r="E389" s="68">
        <v>23284</v>
      </c>
      <c r="F389" s="67">
        <v>-23284</v>
      </c>
      <c r="G389" s="164"/>
      <c r="H389" s="160"/>
      <c r="I389" s="160"/>
      <c r="J389" s="160"/>
    </row>
    <row r="390" spans="1:10">
      <c r="A390" s="6" t="s">
        <v>448</v>
      </c>
      <c r="B390" s="53"/>
      <c r="C390" s="26" t="s">
        <v>388</v>
      </c>
      <c r="D390" s="68"/>
      <c r="E390" s="68"/>
      <c r="F390" s="67"/>
      <c r="G390" s="164"/>
      <c r="H390" s="160"/>
      <c r="I390" s="160"/>
      <c r="J390" s="160"/>
    </row>
    <row r="391" spans="1:10">
      <c r="A391" s="5" t="s">
        <v>449</v>
      </c>
      <c r="B391" s="50"/>
      <c r="C391" s="31" t="s">
        <v>450</v>
      </c>
      <c r="D391" s="66">
        <v>55623</v>
      </c>
      <c r="E391" s="66">
        <v>51421</v>
      </c>
      <c r="F391" s="65">
        <v>4202</v>
      </c>
      <c r="G391" s="159"/>
      <c r="H391" s="161"/>
      <c r="I391" s="161"/>
      <c r="J391" s="162"/>
    </row>
    <row r="392" spans="1:10">
      <c r="A392" s="5" t="s">
        <v>451</v>
      </c>
      <c r="B392" s="50"/>
      <c r="C392" s="25" t="s">
        <v>211</v>
      </c>
      <c r="D392" s="66">
        <v>0</v>
      </c>
      <c r="E392" s="66">
        <v>0</v>
      </c>
      <c r="F392" s="65">
        <v>0</v>
      </c>
      <c r="G392" s="159"/>
      <c r="H392" s="162"/>
      <c r="I392" s="162"/>
      <c r="J392" s="162"/>
    </row>
    <row r="393" spans="1:10">
      <c r="A393" s="6" t="s">
        <v>452</v>
      </c>
      <c r="B393" s="53"/>
      <c r="C393" s="26" t="s">
        <v>386</v>
      </c>
      <c r="D393" s="68"/>
      <c r="E393" s="68"/>
      <c r="F393" s="67"/>
      <c r="G393" s="164"/>
      <c r="H393" s="160"/>
      <c r="I393" s="160"/>
      <c r="J393" s="160"/>
    </row>
    <row r="394" spans="1:10">
      <c r="A394" s="6" t="s">
        <v>453</v>
      </c>
      <c r="B394" s="53"/>
      <c r="C394" s="26" t="s">
        <v>388</v>
      </c>
      <c r="D394" s="68"/>
      <c r="E394" s="68"/>
      <c r="F394" s="67"/>
      <c r="G394" s="164"/>
      <c r="H394" s="160"/>
      <c r="I394" s="160"/>
      <c r="J394" s="160"/>
    </row>
    <row r="395" spans="1:10">
      <c r="A395" s="5" t="s">
        <v>454</v>
      </c>
      <c r="B395" s="50"/>
      <c r="C395" s="25" t="s">
        <v>354</v>
      </c>
      <c r="D395" s="66">
        <v>55623</v>
      </c>
      <c r="E395" s="66">
        <v>50701</v>
      </c>
      <c r="F395" s="65">
        <v>4922</v>
      </c>
      <c r="G395" s="159"/>
      <c r="H395" s="162"/>
      <c r="I395" s="162"/>
      <c r="J395" s="162"/>
    </row>
    <row r="396" spans="1:10">
      <c r="A396" s="6" t="s">
        <v>455</v>
      </c>
      <c r="B396" s="53"/>
      <c r="C396" s="26" t="s">
        <v>386</v>
      </c>
      <c r="D396" s="68">
        <v>43676</v>
      </c>
      <c r="E396" s="68">
        <v>35755</v>
      </c>
      <c r="F396" s="67">
        <v>7921</v>
      </c>
      <c r="G396" s="164"/>
      <c r="H396" s="160"/>
      <c r="I396" s="160"/>
      <c r="J396" s="160"/>
    </row>
    <row r="397" spans="1:10">
      <c r="A397" s="6" t="s">
        <v>456</v>
      </c>
      <c r="B397" s="53"/>
      <c r="C397" s="26" t="s">
        <v>388</v>
      </c>
      <c r="D397" s="68">
        <v>11947</v>
      </c>
      <c r="E397" s="68">
        <v>14946</v>
      </c>
      <c r="F397" s="67">
        <v>-2999</v>
      </c>
      <c r="G397" s="164"/>
      <c r="H397" s="162"/>
      <c r="I397" s="160"/>
      <c r="J397" s="162"/>
    </row>
    <row r="398" spans="1:10">
      <c r="A398" s="5" t="s">
        <v>457</v>
      </c>
      <c r="B398" s="50"/>
      <c r="C398" s="25" t="s">
        <v>215</v>
      </c>
      <c r="D398" s="66">
        <v>0</v>
      </c>
      <c r="E398" s="66">
        <v>0</v>
      </c>
      <c r="F398" s="65">
        <v>0</v>
      </c>
      <c r="G398" s="159"/>
      <c r="H398" s="162"/>
      <c r="I398" s="162"/>
      <c r="J398" s="162"/>
    </row>
    <row r="399" spans="1:10">
      <c r="A399" s="6" t="s">
        <v>458</v>
      </c>
      <c r="B399" s="53"/>
      <c r="C399" s="26" t="s">
        <v>386</v>
      </c>
      <c r="D399" s="68"/>
      <c r="E399" s="68"/>
      <c r="F399" s="67"/>
      <c r="G399" s="164"/>
      <c r="H399" s="160"/>
      <c r="I399" s="160"/>
      <c r="J399" s="160"/>
    </row>
    <row r="400" spans="1:10">
      <c r="A400" s="6" t="s">
        <v>459</v>
      </c>
      <c r="B400" s="53"/>
      <c r="C400" s="26" t="s">
        <v>388</v>
      </c>
      <c r="D400" s="68"/>
      <c r="E400" s="68"/>
      <c r="F400" s="67"/>
      <c r="G400" s="164"/>
      <c r="H400" s="160"/>
      <c r="I400" s="160"/>
      <c r="J400" s="160"/>
    </row>
    <row r="401" spans="1:10">
      <c r="A401" s="5" t="s">
        <v>460</v>
      </c>
      <c r="B401" s="50"/>
      <c r="C401" s="25" t="s">
        <v>217</v>
      </c>
      <c r="D401" s="66">
        <v>0</v>
      </c>
      <c r="E401" s="66">
        <v>0</v>
      </c>
      <c r="F401" s="65">
        <v>0</v>
      </c>
      <c r="G401" s="159"/>
      <c r="H401" s="162"/>
      <c r="I401" s="161"/>
      <c r="J401" s="161"/>
    </row>
    <row r="402" spans="1:10">
      <c r="A402" s="6" t="s">
        <v>461</v>
      </c>
      <c r="B402" s="53"/>
      <c r="C402" s="26" t="s">
        <v>386</v>
      </c>
      <c r="D402" s="68"/>
      <c r="E402" s="68"/>
      <c r="F402" s="67"/>
      <c r="G402" s="164"/>
      <c r="H402" s="160"/>
      <c r="I402" s="160"/>
      <c r="J402" s="160"/>
    </row>
    <row r="403" spans="1:10">
      <c r="A403" s="6" t="s">
        <v>462</v>
      </c>
      <c r="B403" s="53"/>
      <c r="C403" s="26" t="s">
        <v>388</v>
      </c>
      <c r="D403" s="68"/>
      <c r="E403" s="68"/>
      <c r="F403" s="67"/>
      <c r="G403" s="164"/>
      <c r="H403" s="162"/>
      <c r="I403" s="161"/>
      <c r="J403" s="161"/>
    </row>
    <row r="404" spans="1:10">
      <c r="A404" s="5" t="s">
        <v>463</v>
      </c>
      <c r="B404" s="50"/>
      <c r="C404" s="25" t="s">
        <v>219</v>
      </c>
      <c r="D404" s="66">
        <v>0</v>
      </c>
      <c r="E404" s="66">
        <v>720</v>
      </c>
      <c r="F404" s="65">
        <v>-720</v>
      </c>
      <c r="G404" s="159"/>
      <c r="H404" s="162"/>
      <c r="I404" s="162"/>
      <c r="J404" s="162"/>
    </row>
    <row r="405" spans="1:10">
      <c r="A405" s="6" t="s">
        <v>464</v>
      </c>
      <c r="B405" s="53"/>
      <c r="C405" s="26" t="s">
        <v>386</v>
      </c>
      <c r="D405" s="68"/>
      <c r="E405" s="68">
        <v>720</v>
      </c>
      <c r="F405" s="67">
        <v>-720</v>
      </c>
      <c r="G405" s="164"/>
      <c r="H405" s="162"/>
      <c r="I405" s="162"/>
      <c r="J405" s="162"/>
    </row>
    <row r="406" spans="1:10">
      <c r="A406" s="6" t="s">
        <v>465</v>
      </c>
      <c r="B406" s="53"/>
      <c r="C406" s="26" t="s">
        <v>388</v>
      </c>
      <c r="D406" s="68"/>
      <c r="E406" s="68"/>
      <c r="F406" s="67"/>
      <c r="G406" s="164"/>
      <c r="H406" s="160"/>
      <c r="I406" s="160"/>
      <c r="J406" s="160"/>
    </row>
    <row r="407" spans="1:10">
      <c r="A407" s="5" t="s">
        <v>466</v>
      </c>
      <c r="B407" s="50"/>
      <c r="C407" s="31" t="s">
        <v>467</v>
      </c>
      <c r="D407" s="66">
        <v>0</v>
      </c>
      <c r="E407" s="66">
        <v>0</v>
      </c>
      <c r="F407" s="65">
        <v>0</v>
      </c>
      <c r="G407" s="159"/>
      <c r="H407" s="162"/>
      <c r="I407" s="162"/>
      <c r="J407" s="162"/>
    </row>
    <row r="408" spans="1:10">
      <c r="A408" s="5" t="s">
        <v>468</v>
      </c>
      <c r="B408" s="50"/>
      <c r="C408" s="25" t="s">
        <v>469</v>
      </c>
      <c r="D408" s="66">
        <v>0</v>
      </c>
      <c r="E408" s="66">
        <v>0</v>
      </c>
      <c r="F408" s="65">
        <v>0</v>
      </c>
      <c r="G408" s="159"/>
      <c r="H408" s="162"/>
      <c r="I408" s="162"/>
      <c r="J408" s="162"/>
    </row>
    <row r="409" spans="1:10">
      <c r="A409" s="6" t="s">
        <v>470</v>
      </c>
      <c r="B409" s="53"/>
      <c r="C409" s="26" t="s">
        <v>211</v>
      </c>
      <c r="D409" s="68"/>
      <c r="E409" s="68"/>
      <c r="F409" s="67"/>
      <c r="G409" s="164"/>
      <c r="H409" s="160"/>
      <c r="I409" s="160"/>
      <c r="J409" s="160"/>
    </row>
    <row r="410" spans="1:10">
      <c r="A410" s="6" t="s">
        <v>471</v>
      </c>
      <c r="B410" s="53"/>
      <c r="C410" s="26" t="s">
        <v>354</v>
      </c>
      <c r="D410" s="68"/>
      <c r="E410" s="68"/>
      <c r="F410" s="67"/>
      <c r="G410" s="164"/>
      <c r="H410" s="160"/>
      <c r="I410" s="160"/>
      <c r="J410" s="160"/>
    </row>
    <row r="411" spans="1:10">
      <c r="A411" s="6" t="s">
        <v>472</v>
      </c>
      <c r="B411" s="53"/>
      <c r="C411" s="26" t="s">
        <v>215</v>
      </c>
      <c r="D411" s="68"/>
      <c r="E411" s="68"/>
      <c r="F411" s="67"/>
      <c r="G411" s="164"/>
      <c r="H411" s="160"/>
      <c r="I411" s="160"/>
      <c r="J411" s="160"/>
    </row>
    <row r="412" spans="1:10">
      <c r="A412" s="6" t="s">
        <v>473</v>
      </c>
      <c r="B412" s="53"/>
      <c r="C412" s="26" t="s">
        <v>217</v>
      </c>
      <c r="D412" s="68"/>
      <c r="E412" s="68"/>
      <c r="F412" s="67"/>
      <c r="G412" s="164"/>
      <c r="H412" s="160"/>
      <c r="I412" s="160"/>
      <c r="J412" s="160"/>
    </row>
    <row r="413" spans="1:10">
      <c r="A413" s="6" t="s">
        <v>474</v>
      </c>
      <c r="B413" s="53"/>
      <c r="C413" s="26" t="s">
        <v>219</v>
      </c>
      <c r="D413" s="68"/>
      <c r="E413" s="68"/>
      <c r="F413" s="67"/>
      <c r="G413" s="164"/>
      <c r="H413" s="160"/>
      <c r="I413" s="160"/>
      <c r="J413" s="160"/>
    </row>
    <row r="414" spans="1:10">
      <c r="A414" s="5" t="s">
        <v>475</v>
      </c>
      <c r="B414" s="50"/>
      <c r="C414" s="25" t="s">
        <v>476</v>
      </c>
      <c r="D414" s="66">
        <v>0</v>
      </c>
      <c r="E414" s="66">
        <v>0</v>
      </c>
      <c r="F414" s="65">
        <v>0</v>
      </c>
      <c r="G414" s="159"/>
      <c r="H414" s="162"/>
      <c r="I414" s="162"/>
      <c r="J414" s="162"/>
    </row>
    <row r="415" spans="1:10">
      <c r="A415" s="6" t="s">
        <v>477</v>
      </c>
      <c r="B415" s="53"/>
      <c r="C415" s="26" t="s">
        <v>211</v>
      </c>
      <c r="D415" s="68"/>
      <c r="E415" s="68"/>
      <c r="F415" s="67"/>
      <c r="G415" s="164"/>
      <c r="H415" s="160"/>
      <c r="I415" s="160"/>
      <c r="J415" s="160"/>
    </row>
    <row r="416" spans="1:10">
      <c r="A416" s="6" t="s">
        <v>478</v>
      </c>
      <c r="B416" s="53"/>
      <c r="C416" s="26" t="s">
        <v>354</v>
      </c>
      <c r="D416" s="68"/>
      <c r="E416" s="68"/>
      <c r="F416" s="67"/>
      <c r="G416" s="164"/>
      <c r="H416" s="160"/>
      <c r="I416" s="160"/>
      <c r="J416" s="160"/>
    </row>
    <row r="417" spans="1:10">
      <c r="A417" s="6" t="s">
        <v>479</v>
      </c>
      <c r="B417" s="53"/>
      <c r="C417" s="26" t="s">
        <v>215</v>
      </c>
      <c r="D417" s="68"/>
      <c r="E417" s="68"/>
      <c r="F417" s="67"/>
      <c r="G417" s="164"/>
      <c r="H417" s="160"/>
      <c r="I417" s="160"/>
      <c r="J417" s="160"/>
    </row>
    <row r="418" spans="1:10">
      <c r="A418" s="6" t="s">
        <v>480</v>
      </c>
      <c r="B418" s="53"/>
      <c r="C418" s="26" t="s">
        <v>217</v>
      </c>
      <c r="D418" s="68"/>
      <c r="E418" s="68"/>
      <c r="F418" s="67"/>
      <c r="G418" s="164"/>
      <c r="H418" s="160"/>
      <c r="I418" s="160"/>
      <c r="J418" s="160"/>
    </row>
    <row r="419" spans="1:10">
      <c r="A419" s="6" t="s">
        <v>481</v>
      </c>
      <c r="B419" s="53"/>
      <c r="C419" s="26" t="s">
        <v>219</v>
      </c>
      <c r="D419" s="68"/>
      <c r="E419" s="68"/>
      <c r="F419" s="67"/>
      <c r="G419" s="164"/>
      <c r="H419" s="160"/>
      <c r="I419" s="160"/>
      <c r="J419" s="160"/>
    </row>
    <row r="420" spans="1:10">
      <c r="A420" s="5" t="s">
        <v>482</v>
      </c>
      <c r="B420" s="50"/>
      <c r="C420" s="25" t="s">
        <v>483</v>
      </c>
      <c r="D420" s="66">
        <v>0</v>
      </c>
      <c r="E420" s="66">
        <v>0</v>
      </c>
      <c r="F420" s="65">
        <v>0</v>
      </c>
      <c r="G420" s="159"/>
      <c r="H420" s="162"/>
      <c r="I420" s="162"/>
      <c r="J420" s="162"/>
    </row>
    <row r="421" spans="1:10">
      <c r="A421" s="6" t="s">
        <v>484</v>
      </c>
      <c r="B421" s="53"/>
      <c r="C421" s="26" t="s">
        <v>211</v>
      </c>
      <c r="D421" s="68"/>
      <c r="E421" s="68"/>
      <c r="F421" s="67"/>
      <c r="G421" s="164"/>
      <c r="H421" s="160"/>
      <c r="I421" s="160"/>
      <c r="J421" s="160"/>
    </row>
    <row r="422" spans="1:10">
      <c r="A422" s="6" t="s">
        <v>485</v>
      </c>
      <c r="B422" s="53"/>
      <c r="C422" s="26" t="s">
        <v>354</v>
      </c>
      <c r="D422" s="68"/>
      <c r="E422" s="68"/>
      <c r="F422" s="67"/>
      <c r="G422" s="164"/>
      <c r="H422" s="160"/>
      <c r="I422" s="160"/>
      <c r="J422" s="160"/>
    </row>
    <row r="423" spans="1:10">
      <c r="A423" s="6" t="s">
        <v>486</v>
      </c>
      <c r="B423" s="53"/>
      <c r="C423" s="26" t="s">
        <v>215</v>
      </c>
      <c r="D423" s="68"/>
      <c r="E423" s="68"/>
      <c r="F423" s="67"/>
      <c r="G423" s="164"/>
      <c r="H423" s="160"/>
      <c r="I423" s="160"/>
      <c r="J423" s="160"/>
    </row>
    <row r="424" spans="1:10">
      <c r="A424" s="6" t="s">
        <v>487</v>
      </c>
      <c r="B424" s="53"/>
      <c r="C424" s="26" t="s">
        <v>217</v>
      </c>
      <c r="D424" s="68"/>
      <c r="E424" s="68"/>
      <c r="F424" s="67"/>
      <c r="G424" s="164"/>
      <c r="H424" s="160"/>
      <c r="I424" s="160"/>
      <c r="J424" s="160"/>
    </row>
    <row r="425" spans="1:10">
      <c r="A425" s="6" t="s">
        <v>488</v>
      </c>
      <c r="B425" s="53"/>
      <c r="C425" s="26" t="s">
        <v>219</v>
      </c>
      <c r="D425" s="68"/>
      <c r="E425" s="68"/>
      <c r="F425" s="67"/>
      <c r="G425" s="164"/>
      <c r="H425" s="160"/>
      <c r="I425" s="160"/>
      <c r="J425" s="160"/>
    </row>
    <row r="426" spans="1:10">
      <c r="A426" s="5" t="s">
        <v>489</v>
      </c>
      <c r="B426" s="50"/>
      <c r="C426" s="25" t="s">
        <v>490</v>
      </c>
      <c r="D426" s="66">
        <v>0</v>
      </c>
      <c r="E426" s="66">
        <v>0</v>
      </c>
      <c r="F426" s="65">
        <v>0</v>
      </c>
      <c r="G426" s="159"/>
      <c r="H426" s="162"/>
      <c r="I426" s="162"/>
      <c r="J426" s="162"/>
    </row>
    <row r="427" spans="1:10">
      <c r="A427" s="6" t="s">
        <v>491</v>
      </c>
      <c r="B427" s="53"/>
      <c r="C427" s="26" t="s">
        <v>211</v>
      </c>
      <c r="D427" s="68"/>
      <c r="E427" s="68"/>
      <c r="F427" s="67"/>
      <c r="G427" s="164"/>
      <c r="H427" s="160"/>
      <c r="I427" s="160"/>
      <c r="J427" s="160"/>
    </row>
    <row r="428" spans="1:10">
      <c r="A428" s="6" t="s">
        <v>492</v>
      </c>
      <c r="B428" s="53"/>
      <c r="C428" s="26" t="s">
        <v>354</v>
      </c>
      <c r="D428" s="68"/>
      <c r="E428" s="68"/>
      <c r="F428" s="67"/>
      <c r="G428" s="164"/>
      <c r="H428" s="160"/>
      <c r="I428" s="160"/>
      <c r="J428" s="160"/>
    </row>
    <row r="429" spans="1:10">
      <c r="A429" s="6" t="s">
        <v>493</v>
      </c>
      <c r="B429" s="53"/>
      <c r="C429" s="26" t="s">
        <v>215</v>
      </c>
      <c r="D429" s="68"/>
      <c r="E429" s="68"/>
      <c r="F429" s="67"/>
      <c r="G429" s="164"/>
      <c r="H429" s="160"/>
      <c r="I429" s="160"/>
      <c r="J429" s="160"/>
    </row>
    <row r="430" spans="1:10">
      <c r="A430" s="6" t="s">
        <v>494</v>
      </c>
      <c r="B430" s="53"/>
      <c r="C430" s="26" t="s">
        <v>217</v>
      </c>
      <c r="D430" s="68"/>
      <c r="E430" s="68"/>
      <c r="F430" s="67"/>
      <c r="G430" s="164"/>
      <c r="H430" s="160"/>
      <c r="I430" s="160"/>
      <c r="J430" s="160"/>
    </row>
    <row r="431" spans="1:10">
      <c r="A431" s="6" t="s">
        <v>495</v>
      </c>
      <c r="B431" s="53"/>
      <c r="C431" s="26" t="s">
        <v>219</v>
      </c>
      <c r="D431" s="68"/>
      <c r="E431" s="68"/>
      <c r="F431" s="67"/>
      <c r="G431" s="164"/>
      <c r="H431" s="160"/>
      <c r="I431" s="160"/>
      <c r="J431" s="160"/>
    </row>
    <row r="432" spans="1:10">
      <c r="A432" s="5" t="s">
        <v>496</v>
      </c>
      <c r="B432" s="50"/>
      <c r="C432" s="25" t="s">
        <v>497</v>
      </c>
      <c r="D432" s="66">
        <v>0</v>
      </c>
      <c r="E432" s="66">
        <v>0</v>
      </c>
      <c r="F432" s="65">
        <v>0</v>
      </c>
      <c r="G432" s="159"/>
      <c r="H432" s="162"/>
      <c r="I432" s="162"/>
      <c r="J432" s="162"/>
    </row>
    <row r="433" spans="1:10">
      <c r="A433" s="6" t="s">
        <v>498</v>
      </c>
      <c r="B433" s="53"/>
      <c r="C433" s="26" t="s">
        <v>211</v>
      </c>
      <c r="D433" s="68"/>
      <c r="E433" s="68"/>
      <c r="F433" s="67"/>
      <c r="G433" s="164"/>
      <c r="H433" s="160"/>
      <c r="I433" s="160"/>
      <c r="J433" s="160"/>
    </row>
    <row r="434" spans="1:10">
      <c r="A434" s="6" t="s">
        <v>499</v>
      </c>
      <c r="B434" s="53"/>
      <c r="C434" s="26" t="s">
        <v>354</v>
      </c>
      <c r="D434" s="68"/>
      <c r="E434" s="68"/>
      <c r="F434" s="67"/>
      <c r="G434" s="164"/>
      <c r="H434" s="160"/>
      <c r="I434" s="160"/>
      <c r="J434" s="160"/>
    </row>
    <row r="435" spans="1:10">
      <c r="A435" s="6" t="s">
        <v>500</v>
      </c>
      <c r="B435" s="53"/>
      <c r="C435" s="26" t="s">
        <v>215</v>
      </c>
      <c r="D435" s="68"/>
      <c r="E435" s="68"/>
      <c r="F435" s="67"/>
      <c r="G435" s="164"/>
      <c r="H435" s="160"/>
      <c r="I435" s="160"/>
      <c r="J435" s="160"/>
    </row>
    <row r="436" spans="1:10">
      <c r="A436" s="6" t="s">
        <v>501</v>
      </c>
      <c r="B436" s="53"/>
      <c r="C436" s="26" t="s">
        <v>217</v>
      </c>
      <c r="D436" s="68"/>
      <c r="E436" s="68"/>
      <c r="F436" s="67"/>
      <c r="G436" s="164"/>
      <c r="H436" s="160"/>
      <c r="I436" s="160"/>
      <c r="J436" s="160"/>
    </row>
    <row r="437" spans="1:10">
      <c r="A437" s="6" t="s">
        <v>502</v>
      </c>
      <c r="B437" s="53"/>
      <c r="C437" s="26" t="s">
        <v>219</v>
      </c>
      <c r="D437" s="68"/>
      <c r="E437" s="68"/>
      <c r="F437" s="67"/>
      <c r="G437" s="164"/>
      <c r="H437" s="160"/>
      <c r="I437" s="160"/>
      <c r="J437" s="160"/>
    </row>
    <row r="438" spans="1:10" ht="25.5">
      <c r="A438" s="5" t="s">
        <v>503</v>
      </c>
      <c r="B438" s="50"/>
      <c r="C438" s="25" t="s">
        <v>504</v>
      </c>
      <c r="D438" s="66">
        <v>0</v>
      </c>
      <c r="E438" s="66">
        <v>0</v>
      </c>
      <c r="F438" s="65">
        <v>0</v>
      </c>
      <c r="G438" s="159"/>
      <c r="H438" s="162"/>
      <c r="I438" s="162"/>
      <c r="J438" s="162"/>
    </row>
    <row r="439" spans="1:10">
      <c r="A439" s="6" t="s">
        <v>505</v>
      </c>
      <c r="B439" s="53"/>
      <c r="C439" s="26" t="s">
        <v>211</v>
      </c>
      <c r="D439" s="68"/>
      <c r="E439" s="68"/>
      <c r="F439" s="67"/>
      <c r="G439" s="164"/>
      <c r="H439" s="160"/>
      <c r="I439" s="160"/>
      <c r="J439" s="160"/>
    </row>
    <row r="440" spans="1:10">
      <c r="A440" s="6" t="s">
        <v>506</v>
      </c>
      <c r="B440" s="53"/>
      <c r="C440" s="26" t="s">
        <v>354</v>
      </c>
      <c r="D440" s="68"/>
      <c r="E440" s="68"/>
      <c r="F440" s="67"/>
      <c r="G440" s="164"/>
      <c r="H440" s="160"/>
      <c r="I440" s="160"/>
      <c r="J440" s="160"/>
    </row>
    <row r="441" spans="1:10">
      <c r="A441" s="6" t="s">
        <v>507</v>
      </c>
      <c r="B441" s="53"/>
      <c r="C441" s="26" t="s">
        <v>215</v>
      </c>
      <c r="D441" s="68"/>
      <c r="E441" s="68"/>
      <c r="F441" s="67"/>
      <c r="G441" s="164"/>
      <c r="H441" s="160"/>
      <c r="I441" s="160"/>
      <c r="J441" s="160"/>
    </row>
    <row r="442" spans="1:10">
      <c r="A442" s="6" t="s">
        <v>508</v>
      </c>
      <c r="B442" s="53"/>
      <c r="C442" s="26" t="s">
        <v>217</v>
      </c>
      <c r="D442" s="68"/>
      <c r="E442" s="68"/>
      <c r="F442" s="67"/>
      <c r="G442" s="164"/>
      <c r="H442" s="160"/>
      <c r="I442" s="160"/>
      <c r="J442" s="160"/>
    </row>
    <row r="443" spans="1:10">
      <c r="A443" s="6" t="s">
        <v>509</v>
      </c>
      <c r="B443" s="53"/>
      <c r="C443" s="26" t="s">
        <v>219</v>
      </c>
      <c r="D443" s="68"/>
      <c r="E443" s="68"/>
      <c r="F443" s="67"/>
      <c r="G443" s="164"/>
      <c r="H443" s="160"/>
      <c r="I443" s="160"/>
      <c r="J443" s="160"/>
    </row>
    <row r="444" spans="1:10">
      <c r="A444" s="5" t="s">
        <v>510</v>
      </c>
      <c r="B444" s="50"/>
      <c r="C444" s="39" t="s">
        <v>511</v>
      </c>
      <c r="D444" s="66">
        <v>34069</v>
      </c>
      <c r="E444" s="66">
        <v>209534</v>
      </c>
      <c r="F444" s="65">
        <v>-175465</v>
      </c>
      <c r="G444" s="159"/>
      <c r="H444" s="161"/>
      <c r="I444" s="161"/>
      <c r="J444" s="161"/>
    </row>
    <row r="445" spans="1:10">
      <c r="A445" s="5" t="s">
        <v>512</v>
      </c>
      <c r="B445" s="50"/>
      <c r="C445" s="25" t="s">
        <v>211</v>
      </c>
      <c r="D445" s="66">
        <v>0</v>
      </c>
      <c r="E445" s="66">
        <v>0</v>
      </c>
      <c r="F445" s="65">
        <v>0</v>
      </c>
      <c r="G445" s="159"/>
      <c r="H445" s="162"/>
      <c r="I445" s="162"/>
      <c r="J445" s="162"/>
    </row>
    <row r="446" spans="1:10">
      <c r="A446" s="6" t="s">
        <v>513</v>
      </c>
      <c r="B446" s="53"/>
      <c r="C446" s="26" t="s">
        <v>386</v>
      </c>
      <c r="D446" s="68"/>
      <c r="E446" s="68"/>
      <c r="F446" s="67"/>
      <c r="G446" s="164"/>
      <c r="H446" s="160"/>
      <c r="I446" s="160"/>
      <c r="J446" s="160"/>
    </row>
    <row r="447" spans="1:10">
      <c r="A447" s="6" t="s">
        <v>514</v>
      </c>
      <c r="B447" s="53"/>
      <c r="C447" s="26" t="s">
        <v>388</v>
      </c>
      <c r="D447" s="68"/>
      <c r="E447" s="68"/>
      <c r="F447" s="67"/>
      <c r="G447" s="164"/>
      <c r="H447" s="160"/>
      <c r="I447" s="160"/>
      <c r="J447" s="160"/>
    </row>
    <row r="448" spans="1:10">
      <c r="A448" s="5" t="s">
        <v>515</v>
      </c>
      <c r="B448" s="50"/>
      <c r="C448" s="25" t="s">
        <v>354</v>
      </c>
      <c r="D448" s="66">
        <v>0</v>
      </c>
      <c r="E448" s="66">
        <v>0</v>
      </c>
      <c r="F448" s="65">
        <v>0</v>
      </c>
      <c r="G448" s="159"/>
      <c r="H448" s="162"/>
      <c r="I448" s="162"/>
      <c r="J448" s="162"/>
    </row>
    <row r="449" spans="1:10">
      <c r="A449" s="6" t="s">
        <v>516</v>
      </c>
      <c r="B449" s="53"/>
      <c r="C449" s="26" t="s">
        <v>386</v>
      </c>
      <c r="D449" s="68"/>
      <c r="E449" s="68"/>
      <c r="F449" s="67"/>
      <c r="G449" s="164"/>
      <c r="H449" s="162"/>
      <c r="I449" s="162"/>
      <c r="J449" s="162"/>
    </row>
    <row r="450" spans="1:10">
      <c r="A450" s="6" t="s">
        <v>517</v>
      </c>
      <c r="B450" s="53"/>
      <c r="C450" s="26" t="s">
        <v>388</v>
      </c>
      <c r="D450" s="68"/>
      <c r="E450" s="68"/>
      <c r="F450" s="67"/>
      <c r="G450" s="164"/>
      <c r="H450" s="160"/>
      <c r="I450" s="160"/>
      <c r="J450" s="160"/>
    </row>
    <row r="451" spans="1:10">
      <c r="A451" s="5" t="s">
        <v>518</v>
      </c>
      <c r="B451" s="50"/>
      <c r="C451" s="25" t="s">
        <v>215</v>
      </c>
      <c r="D451" s="66">
        <v>0</v>
      </c>
      <c r="E451" s="66">
        <v>0</v>
      </c>
      <c r="F451" s="65">
        <v>0</v>
      </c>
      <c r="G451" s="159"/>
      <c r="H451" s="162"/>
      <c r="I451" s="162"/>
      <c r="J451" s="162"/>
    </row>
    <row r="452" spans="1:10">
      <c r="A452" s="6" t="s">
        <v>519</v>
      </c>
      <c r="B452" s="53"/>
      <c r="C452" s="26" t="s">
        <v>386</v>
      </c>
      <c r="D452" s="68"/>
      <c r="E452" s="68"/>
      <c r="F452" s="67"/>
      <c r="G452" s="164"/>
      <c r="H452" s="160"/>
      <c r="I452" s="160"/>
      <c r="J452" s="160"/>
    </row>
    <row r="453" spans="1:10">
      <c r="A453" s="6" t="s">
        <v>520</v>
      </c>
      <c r="B453" s="53"/>
      <c r="C453" s="26" t="s">
        <v>388</v>
      </c>
      <c r="D453" s="68"/>
      <c r="E453" s="68"/>
      <c r="F453" s="67"/>
      <c r="G453" s="164"/>
      <c r="H453" s="160"/>
      <c r="I453" s="160"/>
      <c r="J453" s="160"/>
    </row>
    <row r="454" spans="1:10">
      <c r="A454" s="5" t="s">
        <v>521</v>
      </c>
      <c r="B454" s="50"/>
      <c r="C454" s="25" t="s">
        <v>217</v>
      </c>
      <c r="D454" s="66">
        <v>1188</v>
      </c>
      <c r="E454" s="66">
        <v>0</v>
      </c>
      <c r="F454" s="65">
        <v>1188</v>
      </c>
      <c r="G454" s="159"/>
      <c r="H454" s="162"/>
      <c r="I454" s="162"/>
      <c r="J454" s="162"/>
    </row>
    <row r="455" spans="1:10">
      <c r="A455" s="6" t="s">
        <v>522</v>
      </c>
      <c r="B455" s="53"/>
      <c r="C455" s="26" t="s">
        <v>386</v>
      </c>
      <c r="D455" s="68">
        <v>1188</v>
      </c>
      <c r="E455" s="68"/>
      <c r="F455" s="67">
        <v>1188</v>
      </c>
      <c r="G455" s="164"/>
      <c r="H455" s="160"/>
      <c r="I455" s="160"/>
      <c r="J455" s="160"/>
    </row>
    <row r="456" spans="1:10">
      <c r="A456" s="6" t="s">
        <v>523</v>
      </c>
      <c r="B456" s="53"/>
      <c r="C456" s="26" t="s">
        <v>388</v>
      </c>
      <c r="D456" s="68"/>
      <c r="E456" s="68"/>
      <c r="F456" s="67"/>
      <c r="G456" s="164"/>
      <c r="H456" s="160"/>
      <c r="I456" s="160"/>
      <c r="J456" s="160"/>
    </row>
    <row r="457" spans="1:10">
      <c r="A457" s="5" t="s">
        <v>524</v>
      </c>
      <c r="B457" s="50"/>
      <c r="C457" s="25" t="s">
        <v>219</v>
      </c>
      <c r="D457" s="66">
        <v>32881</v>
      </c>
      <c r="E457" s="66">
        <v>209534</v>
      </c>
      <c r="F457" s="65">
        <v>-176653</v>
      </c>
      <c r="G457" s="159"/>
      <c r="H457" s="161"/>
      <c r="I457" s="161"/>
      <c r="J457" s="161"/>
    </row>
    <row r="458" spans="1:10">
      <c r="A458" s="6" t="s">
        <v>525</v>
      </c>
      <c r="B458" s="53"/>
      <c r="C458" s="26" t="s">
        <v>386</v>
      </c>
      <c r="D458" s="68">
        <v>30816</v>
      </c>
      <c r="E458" s="68">
        <v>209203</v>
      </c>
      <c r="F458" s="67">
        <v>-178387</v>
      </c>
      <c r="G458" s="164"/>
      <c r="H458" s="161"/>
      <c r="I458" s="161"/>
      <c r="J458" s="161"/>
    </row>
    <row r="459" spans="1:10">
      <c r="A459" s="6" t="s">
        <v>526</v>
      </c>
      <c r="B459" s="53"/>
      <c r="C459" s="26" t="s">
        <v>388</v>
      </c>
      <c r="D459" s="68">
        <v>2065</v>
      </c>
      <c r="E459" s="68">
        <v>331</v>
      </c>
      <c r="F459" s="67">
        <v>1734</v>
      </c>
      <c r="G459" s="164"/>
      <c r="H459" s="160"/>
      <c r="I459" s="160"/>
      <c r="J459" s="160"/>
    </row>
    <row r="460" spans="1:10">
      <c r="A460" s="5" t="s">
        <v>527</v>
      </c>
      <c r="B460" s="50"/>
      <c r="C460" s="39" t="s">
        <v>528</v>
      </c>
      <c r="D460" s="66">
        <v>21</v>
      </c>
      <c r="E460" s="66">
        <v>15</v>
      </c>
      <c r="F460" s="65">
        <v>6</v>
      </c>
      <c r="G460" s="159"/>
      <c r="H460" s="161"/>
      <c r="I460" s="161"/>
      <c r="J460" s="162"/>
    </row>
    <row r="461" spans="1:10">
      <c r="A461" s="5" t="s">
        <v>529</v>
      </c>
      <c r="B461" s="50"/>
      <c r="C461" s="25" t="s">
        <v>211</v>
      </c>
      <c r="D461" s="66">
        <v>0</v>
      </c>
      <c r="E461" s="66">
        <v>0</v>
      </c>
      <c r="F461" s="65">
        <v>0</v>
      </c>
      <c r="G461" s="159"/>
      <c r="H461" s="162"/>
      <c r="I461" s="162"/>
      <c r="J461" s="162"/>
    </row>
    <row r="462" spans="1:10">
      <c r="A462" s="6" t="s">
        <v>530</v>
      </c>
      <c r="B462" s="53"/>
      <c r="C462" s="26" t="s">
        <v>386</v>
      </c>
      <c r="D462" s="68"/>
      <c r="E462" s="68"/>
      <c r="F462" s="67"/>
      <c r="G462" s="164"/>
      <c r="H462" s="160"/>
      <c r="I462" s="160"/>
      <c r="J462" s="160"/>
    </row>
    <row r="463" spans="1:10">
      <c r="A463" s="6" t="s">
        <v>531</v>
      </c>
      <c r="B463" s="53"/>
      <c r="C463" s="26" t="s">
        <v>388</v>
      </c>
      <c r="D463" s="68"/>
      <c r="E463" s="68"/>
      <c r="F463" s="67"/>
      <c r="G463" s="164"/>
      <c r="H463" s="160"/>
      <c r="I463" s="160"/>
      <c r="J463" s="160"/>
    </row>
    <row r="464" spans="1:10">
      <c r="A464" s="5" t="s">
        <v>532</v>
      </c>
      <c r="B464" s="50"/>
      <c r="C464" s="25" t="s">
        <v>354</v>
      </c>
      <c r="D464" s="66">
        <v>6</v>
      </c>
      <c r="E464" s="66">
        <v>0</v>
      </c>
      <c r="F464" s="65">
        <v>6</v>
      </c>
      <c r="G464" s="159"/>
      <c r="H464" s="162"/>
      <c r="I464" s="162"/>
      <c r="J464" s="162"/>
    </row>
    <row r="465" spans="1:10">
      <c r="A465" s="6" t="s">
        <v>533</v>
      </c>
      <c r="B465" s="53"/>
      <c r="C465" s="26" t="s">
        <v>386</v>
      </c>
      <c r="D465" s="68">
        <v>6</v>
      </c>
      <c r="E465" s="68"/>
      <c r="F465" s="67">
        <v>6</v>
      </c>
      <c r="G465" s="164"/>
      <c r="H465" s="160"/>
      <c r="I465" s="160"/>
      <c r="J465" s="160"/>
    </row>
    <row r="466" spans="1:10">
      <c r="A466" s="6" t="s">
        <v>534</v>
      </c>
      <c r="B466" s="53"/>
      <c r="C466" s="26" t="s">
        <v>388</v>
      </c>
      <c r="D466" s="68"/>
      <c r="E466" s="68"/>
      <c r="F466" s="67"/>
      <c r="G466" s="164"/>
      <c r="H466" s="160"/>
      <c r="I466" s="160"/>
      <c r="J466" s="160"/>
    </row>
    <row r="467" spans="1:10">
      <c r="A467" s="5" t="s">
        <v>535</v>
      </c>
      <c r="B467" s="50"/>
      <c r="C467" s="25" t="s">
        <v>215</v>
      </c>
      <c r="D467" s="66">
        <v>0</v>
      </c>
      <c r="E467" s="66">
        <v>0</v>
      </c>
      <c r="F467" s="65">
        <v>0</v>
      </c>
      <c r="G467" s="159"/>
      <c r="H467" s="162"/>
      <c r="I467" s="162"/>
      <c r="J467" s="162"/>
    </row>
    <row r="468" spans="1:10">
      <c r="A468" s="6" t="s">
        <v>536</v>
      </c>
      <c r="B468" s="53"/>
      <c r="C468" s="26" t="s">
        <v>386</v>
      </c>
      <c r="D468" s="68"/>
      <c r="E468" s="68"/>
      <c r="F468" s="67"/>
      <c r="G468" s="164"/>
      <c r="H468" s="160"/>
      <c r="I468" s="160"/>
      <c r="J468" s="160"/>
    </row>
    <row r="469" spans="1:10">
      <c r="A469" s="6" t="s">
        <v>537</v>
      </c>
      <c r="B469" s="53"/>
      <c r="C469" s="26" t="s">
        <v>388</v>
      </c>
      <c r="D469" s="68"/>
      <c r="E469" s="68"/>
      <c r="F469" s="67"/>
      <c r="G469" s="164"/>
      <c r="H469" s="160"/>
      <c r="I469" s="160"/>
      <c r="J469" s="160"/>
    </row>
    <row r="470" spans="1:10">
      <c r="A470" s="5" t="s">
        <v>538</v>
      </c>
      <c r="B470" s="50"/>
      <c r="C470" s="25" t="s">
        <v>217</v>
      </c>
      <c r="D470" s="66">
        <v>15</v>
      </c>
      <c r="E470" s="66">
        <v>15</v>
      </c>
      <c r="F470" s="65">
        <v>0</v>
      </c>
      <c r="G470" s="159"/>
      <c r="H470" s="161"/>
      <c r="I470" s="161"/>
      <c r="J470" s="162"/>
    </row>
    <row r="471" spans="1:10">
      <c r="A471" s="6" t="s">
        <v>539</v>
      </c>
      <c r="B471" s="53"/>
      <c r="C471" s="26" t="s">
        <v>386</v>
      </c>
      <c r="D471" s="68">
        <v>15</v>
      </c>
      <c r="E471" s="68">
        <v>15</v>
      </c>
      <c r="F471" s="67"/>
      <c r="G471" s="164"/>
      <c r="H471" s="161"/>
      <c r="I471" s="161"/>
      <c r="J471" s="162"/>
    </row>
    <row r="472" spans="1:10">
      <c r="A472" s="6" t="s">
        <v>540</v>
      </c>
      <c r="B472" s="53"/>
      <c r="C472" s="26" t="s">
        <v>388</v>
      </c>
      <c r="D472" s="68"/>
      <c r="E472" s="68"/>
      <c r="F472" s="67"/>
      <c r="G472" s="164"/>
      <c r="H472" s="160"/>
      <c r="I472" s="160"/>
      <c r="J472" s="160"/>
    </row>
    <row r="473" spans="1:10">
      <c r="A473" s="5" t="s">
        <v>541</v>
      </c>
      <c r="B473" s="50"/>
      <c r="C473" s="25" t="s">
        <v>219</v>
      </c>
      <c r="D473" s="66">
        <v>0</v>
      </c>
      <c r="E473" s="66">
        <v>0</v>
      </c>
      <c r="F473" s="65">
        <v>0</v>
      </c>
      <c r="G473" s="165"/>
      <c r="H473" s="162"/>
      <c r="I473" s="162"/>
      <c r="J473" s="162"/>
    </row>
    <row r="474" spans="1:10">
      <c r="A474" s="6" t="s">
        <v>542</v>
      </c>
      <c r="B474" s="53"/>
      <c r="C474" s="26" t="s">
        <v>386</v>
      </c>
      <c r="D474" s="68"/>
      <c r="E474" s="68"/>
      <c r="F474" s="67"/>
      <c r="G474" s="164"/>
      <c r="H474" s="160"/>
      <c r="I474" s="162"/>
      <c r="J474" s="162"/>
    </row>
    <row r="475" spans="1:10">
      <c r="A475" s="6" t="s">
        <v>543</v>
      </c>
      <c r="B475" s="53"/>
      <c r="C475" s="26" t="s">
        <v>388</v>
      </c>
      <c r="D475" s="68"/>
      <c r="E475" s="68"/>
      <c r="F475" s="67"/>
      <c r="G475" s="164"/>
      <c r="H475" s="160"/>
      <c r="I475" s="160"/>
      <c r="J475" s="160"/>
    </row>
    <row r="476" spans="1:10">
      <c r="A476" s="5"/>
      <c r="B476" s="50"/>
      <c r="C476" s="44" t="s">
        <v>401</v>
      </c>
      <c r="D476" s="66">
        <v>423999</v>
      </c>
      <c r="E476" s="66">
        <v>380559</v>
      </c>
      <c r="F476" s="65">
        <v>43440</v>
      </c>
      <c r="G476" s="159"/>
      <c r="H476" s="161"/>
      <c r="I476" s="161"/>
      <c r="J476" s="161"/>
    </row>
    <row r="477" spans="1:10">
      <c r="A477" s="6" t="s">
        <v>430</v>
      </c>
      <c r="B477" s="53"/>
      <c r="C477" s="31" t="s">
        <v>431</v>
      </c>
      <c r="D477" s="68">
        <v>95392</v>
      </c>
      <c r="E477" s="68"/>
      <c r="F477" s="67">
        <v>95392</v>
      </c>
      <c r="G477" s="159"/>
      <c r="H477" s="160"/>
      <c r="I477" s="160"/>
      <c r="J477" s="160"/>
    </row>
    <row r="478" spans="1:10">
      <c r="A478" s="5" t="s">
        <v>432</v>
      </c>
      <c r="B478" s="50"/>
      <c r="C478" s="31" t="s">
        <v>433</v>
      </c>
      <c r="D478" s="66">
        <v>10794</v>
      </c>
      <c r="E478" s="66">
        <v>46150</v>
      </c>
      <c r="F478" s="65">
        <v>-35356</v>
      </c>
      <c r="G478" s="159"/>
      <c r="H478" s="162"/>
      <c r="I478" s="162"/>
      <c r="J478" s="162"/>
    </row>
    <row r="479" spans="1:10">
      <c r="A479" s="5" t="s">
        <v>434</v>
      </c>
      <c r="B479" s="50"/>
      <c r="C479" s="25" t="s">
        <v>211</v>
      </c>
      <c r="D479" s="66">
        <v>0</v>
      </c>
      <c r="E479" s="66">
        <v>0</v>
      </c>
      <c r="F479" s="65">
        <v>0</v>
      </c>
      <c r="G479" s="159"/>
      <c r="H479" s="162"/>
      <c r="I479" s="162"/>
      <c r="J479" s="162"/>
    </row>
    <row r="480" spans="1:10">
      <c r="A480" s="6" t="s">
        <v>435</v>
      </c>
      <c r="B480" s="53"/>
      <c r="C480" s="26" t="s">
        <v>386</v>
      </c>
      <c r="D480" s="68"/>
      <c r="E480" s="68"/>
      <c r="F480" s="67"/>
      <c r="G480" s="164"/>
      <c r="H480" s="160"/>
      <c r="I480" s="160"/>
      <c r="J480" s="160"/>
    </row>
    <row r="481" spans="1:10">
      <c r="A481" s="6" t="s">
        <v>436</v>
      </c>
      <c r="B481" s="53"/>
      <c r="C481" s="26" t="s">
        <v>388</v>
      </c>
      <c r="D481" s="68"/>
      <c r="E481" s="68"/>
      <c r="F481" s="67"/>
      <c r="G481" s="164"/>
      <c r="H481" s="160"/>
      <c r="I481" s="160"/>
      <c r="J481" s="160"/>
    </row>
    <row r="482" spans="1:10">
      <c r="A482" s="5" t="s">
        <v>437</v>
      </c>
      <c r="B482" s="50"/>
      <c r="C482" s="25" t="s">
        <v>354</v>
      </c>
      <c r="D482" s="66">
        <v>10794</v>
      </c>
      <c r="E482" s="66">
        <v>46150</v>
      </c>
      <c r="F482" s="65">
        <v>-35356</v>
      </c>
      <c r="G482" s="159"/>
      <c r="H482" s="162"/>
      <c r="I482" s="162"/>
      <c r="J482" s="162"/>
    </row>
    <row r="483" spans="1:10">
      <c r="A483" s="6" t="s">
        <v>438</v>
      </c>
      <c r="B483" s="53"/>
      <c r="C483" s="26" t="s">
        <v>386</v>
      </c>
      <c r="D483" s="68">
        <v>10298</v>
      </c>
      <c r="E483" s="68">
        <v>22590</v>
      </c>
      <c r="F483" s="67">
        <v>-12292</v>
      </c>
      <c r="G483" s="164"/>
      <c r="H483" s="160"/>
      <c r="I483" s="160"/>
      <c r="J483" s="160"/>
    </row>
    <row r="484" spans="1:10">
      <c r="A484" s="6" t="s">
        <v>439</v>
      </c>
      <c r="B484" s="53"/>
      <c r="C484" s="26" t="s">
        <v>388</v>
      </c>
      <c r="D484" s="68">
        <v>496</v>
      </c>
      <c r="E484" s="68">
        <v>23560</v>
      </c>
      <c r="F484" s="67">
        <v>-23064</v>
      </c>
      <c r="G484" s="164"/>
      <c r="H484" s="160"/>
      <c r="I484" s="160"/>
      <c r="J484" s="160"/>
    </row>
    <row r="485" spans="1:10">
      <c r="A485" s="5" t="s">
        <v>440</v>
      </c>
      <c r="B485" s="50"/>
      <c r="C485" s="25" t="s">
        <v>215</v>
      </c>
      <c r="D485" s="66">
        <v>0</v>
      </c>
      <c r="E485" s="66">
        <v>0</v>
      </c>
      <c r="F485" s="65">
        <v>0</v>
      </c>
      <c r="G485" s="159"/>
      <c r="H485" s="162"/>
      <c r="I485" s="162"/>
      <c r="J485" s="162"/>
    </row>
    <row r="486" spans="1:10">
      <c r="A486" s="6" t="s">
        <v>441</v>
      </c>
      <c r="B486" s="53"/>
      <c r="C486" s="26" t="s">
        <v>386</v>
      </c>
      <c r="D486" s="68"/>
      <c r="E486" s="68"/>
      <c r="F486" s="67"/>
      <c r="G486" s="164"/>
      <c r="H486" s="160"/>
      <c r="I486" s="160"/>
      <c r="J486" s="160"/>
    </row>
    <row r="487" spans="1:10">
      <c r="A487" s="6" t="s">
        <v>442</v>
      </c>
      <c r="B487" s="53"/>
      <c r="C487" s="26" t="s">
        <v>388</v>
      </c>
      <c r="D487" s="68"/>
      <c r="E487" s="68"/>
      <c r="F487" s="67"/>
      <c r="G487" s="164"/>
      <c r="H487" s="160"/>
      <c r="I487" s="160"/>
      <c r="J487" s="160"/>
    </row>
    <row r="488" spans="1:10">
      <c r="A488" s="5" t="s">
        <v>443</v>
      </c>
      <c r="B488" s="50"/>
      <c r="C488" s="25" t="s">
        <v>217</v>
      </c>
      <c r="D488" s="66">
        <v>0</v>
      </c>
      <c r="E488" s="66">
        <v>0</v>
      </c>
      <c r="F488" s="65">
        <v>0</v>
      </c>
      <c r="G488" s="159"/>
      <c r="H488" s="162"/>
      <c r="I488" s="162"/>
      <c r="J488" s="162"/>
    </row>
    <row r="489" spans="1:10">
      <c r="A489" s="6" t="s">
        <v>444</v>
      </c>
      <c r="B489" s="53"/>
      <c r="C489" s="26" t="s">
        <v>386</v>
      </c>
      <c r="D489" s="68"/>
      <c r="E489" s="68"/>
      <c r="F489" s="67"/>
      <c r="G489" s="164"/>
      <c r="H489" s="160"/>
      <c r="I489" s="160"/>
      <c r="J489" s="160"/>
    </row>
    <row r="490" spans="1:10">
      <c r="A490" s="6" t="s">
        <v>445</v>
      </c>
      <c r="B490" s="53"/>
      <c r="C490" s="26" t="s">
        <v>388</v>
      </c>
      <c r="D490" s="68"/>
      <c r="E490" s="68"/>
      <c r="F490" s="67"/>
      <c r="G490" s="164"/>
      <c r="H490" s="160"/>
      <c r="I490" s="160"/>
      <c r="J490" s="160"/>
    </row>
    <row r="491" spans="1:10">
      <c r="A491" s="5" t="s">
        <v>446</v>
      </c>
      <c r="B491" s="50"/>
      <c r="C491" s="25" t="s">
        <v>219</v>
      </c>
      <c r="D491" s="66">
        <v>0</v>
      </c>
      <c r="E491" s="66">
        <v>0</v>
      </c>
      <c r="F491" s="65">
        <v>0</v>
      </c>
      <c r="G491" s="165"/>
      <c r="H491" s="162"/>
      <c r="I491" s="162"/>
      <c r="J491" s="162"/>
    </row>
    <row r="492" spans="1:10">
      <c r="A492" s="6" t="s">
        <v>447</v>
      </c>
      <c r="B492" s="53"/>
      <c r="C492" s="26" t="s">
        <v>386</v>
      </c>
      <c r="D492" s="68"/>
      <c r="E492" s="68"/>
      <c r="F492" s="67"/>
      <c r="G492" s="164"/>
      <c r="H492" s="160"/>
      <c r="I492" s="160"/>
      <c r="J492" s="160"/>
    </row>
    <row r="493" spans="1:10">
      <c r="A493" s="6" t="s">
        <v>448</v>
      </c>
      <c r="B493" s="53"/>
      <c r="C493" s="26" t="s">
        <v>388</v>
      </c>
      <c r="D493" s="68"/>
      <c r="E493" s="68"/>
      <c r="F493" s="67"/>
      <c r="G493" s="164"/>
      <c r="H493" s="160"/>
      <c r="I493" s="160"/>
      <c r="J493" s="160"/>
    </row>
    <row r="494" spans="1:10">
      <c r="A494" s="5" t="s">
        <v>449</v>
      </c>
      <c r="B494" s="50"/>
      <c r="C494" s="31" t="s">
        <v>450</v>
      </c>
      <c r="D494" s="66">
        <v>202280</v>
      </c>
      <c r="E494" s="66">
        <v>259871</v>
      </c>
      <c r="F494" s="65">
        <v>-57591</v>
      </c>
      <c r="G494" s="159"/>
      <c r="H494" s="161"/>
      <c r="I494" s="161"/>
      <c r="J494" s="161"/>
    </row>
    <row r="495" spans="1:10">
      <c r="A495" s="5" t="s">
        <v>451</v>
      </c>
      <c r="B495" s="50"/>
      <c r="C495" s="25" t="s">
        <v>211</v>
      </c>
      <c r="D495" s="66">
        <v>0</v>
      </c>
      <c r="E495" s="66">
        <v>0</v>
      </c>
      <c r="F495" s="65">
        <v>0</v>
      </c>
      <c r="G495" s="159"/>
      <c r="H495" s="162"/>
      <c r="I495" s="162"/>
      <c r="J495" s="162"/>
    </row>
    <row r="496" spans="1:10">
      <c r="A496" s="6" t="s">
        <v>452</v>
      </c>
      <c r="B496" s="53"/>
      <c r="C496" s="26" t="s">
        <v>386</v>
      </c>
      <c r="D496" s="68"/>
      <c r="E496" s="68"/>
      <c r="F496" s="67"/>
      <c r="G496" s="164"/>
      <c r="H496" s="160"/>
      <c r="I496" s="160"/>
      <c r="J496" s="160"/>
    </row>
    <row r="497" spans="1:10">
      <c r="A497" s="6" t="s">
        <v>453</v>
      </c>
      <c r="B497" s="53"/>
      <c r="C497" s="26" t="s">
        <v>388</v>
      </c>
      <c r="D497" s="68"/>
      <c r="E497" s="68"/>
      <c r="F497" s="67"/>
      <c r="G497" s="164"/>
      <c r="H497" s="160"/>
      <c r="I497" s="160"/>
      <c r="J497" s="160"/>
    </row>
    <row r="498" spans="1:10">
      <c r="A498" s="5" t="s">
        <v>454</v>
      </c>
      <c r="B498" s="50"/>
      <c r="C498" s="25" t="s">
        <v>354</v>
      </c>
      <c r="D498" s="66">
        <v>99422</v>
      </c>
      <c r="E498" s="66">
        <v>96423</v>
      </c>
      <c r="F498" s="65">
        <v>2999</v>
      </c>
      <c r="G498" s="159"/>
      <c r="H498" s="161"/>
      <c r="I498" s="162"/>
      <c r="J498" s="161"/>
    </row>
    <row r="499" spans="1:10">
      <c r="A499" s="6" t="s">
        <v>455</v>
      </c>
      <c r="B499" s="53"/>
      <c r="C499" s="26" t="s">
        <v>386</v>
      </c>
      <c r="D499" s="68">
        <v>70661</v>
      </c>
      <c r="E499" s="68">
        <v>70661</v>
      </c>
      <c r="F499" s="67"/>
      <c r="G499" s="164"/>
      <c r="H499" s="161"/>
      <c r="I499" s="160"/>
      <c r="J499" s="161"/>
    </row>
    <row r="500" spans="1:10">
      <c r="A500" s="6" t="s">
        <v>456</v>
      </c>
      <c r="B500" s="53"/>
      <c r="C500" s="26" t="s">
        <v>388</v>
      </c>
      <c r="D500" s="68">
        <v>28761</v>
      </c>
      <c r="E500" s="68">
        <v>25762</v>
      </c>
      <c r="F500" s="67">
        <v>2999</v>
      </c>
      <c r="G500" s="164"/>
      <c r="H500" s="161"/>
      <c r="I500" s="160"/>
      <c r="J500" s="161"/>
    </row>
    <row r="501" spans="1:10">
      <c r="A501" s="5" t="s">
        <v>457</v>
      </c>
      <c r="B501" s="50"/>
      <c r="C501" s="25" t="s">
        <v>215</v>
      </c>
      <c r="D501" s="66">
        <v>102655</v>
      </c>
      <c r="E501" s="66">
        <v>155125</v>
      </c>
      <c r="F501" s="65">
        <v>-52470</v>
      </c>
      <c r="G501" s="159"/>
      <c r="H501" s="161"/>
      <c r="I501" s="161"/>
      <c r="J501" s="161"/>
    </row>
    <row r="502" spans="1:10">
      <c r="A502" s="6" t="s">
        <v>458</v>
      </c>
      <c r="B502" s="53"/>
      <c r="C502" s="26" t="s">
        <v>386</v>
      </c>
      <c r="D502" s="68"/>
      <c r="E502" s="68"/>
      <c r="F502" s="67"/>
      <c r="G502" s="164"/>
      <c r="H502" s="160"/>
      <c r="I502" s="160"/>
      <c r="J502" s="160"/>
    </row>
    <row r="503" spans="1:10">
      <c r="A503" s="6" t="s">
        <v>459</v>
      </c>
      <c r="B503" s="53"/>
      <c r="C503" s="26" t="s">
        <v>388</v>
      </c>
      <c r="D503" s="68">
        <v>102655</v>
      </c>
      <c r="E503" s="68">
        <v>155125</v>
      </c>
      <c r="F503" s="67">
        <v>-52470</v>
      </c>
      <c r="G503" s="164"/>
      <c r="H503" s="161"/>
      <c r="I503" s="161"/>
      <c r="J503" s="161"/>
    </row>
    <row r="504" spans="1:10">
      <c r="A504" s="5" t="s">
        <v>460</v>
      </c>
      <c r="B504" s="50"/>
      <c r="C504" s="25" t="s">
        <v>217</v>
      </c>
      <c r="D504" s="66">
        <v>113</v>
      </c>
      <c r="E504" s="66">
        <v>113</v>
      </c>
      <c r="F504" s="65">
        <v>0</v>
      </c>
      <c r="G504" s="159"/>
      <c r="H504" s="162"/>
      <c r="I504" s="162"/>
      <c r="J504" s="162"/>
    </row>
    <row r="505" spans="1:10">
      <c r="A505" s="6" t="s">
        <v>461</v>
      </c>
      <c r="B505" s="53"/>
      <c r="C505" s="26" t="s">
        <v>386</v>
      </c>
      <c r="D505" s="68">
        <v>113</v>
      </c>
      <c r="E505" s="68">
        <v>113</v>
      </c>
      <c r="F505" s="67"/>
      <c r="G505" s="164"/>
      <c r="H505" s="160"/>
      <c r="I505" s="160"/>
      <c r="J505" s="160"/>
    </row>
    <row r="506" spans="1:10">
      <c r="A506" s="6" t="s">
        <v>462</v>
      </c>
      <c r="B506" s="53"/>
      <c r="C506" s="26" t="s">
        <v>388</v>
      </c>
      <c r="D506" s="68"/>
      <c r="E506" s="68"/>
      <c r="F506" s="67"/>
      <c r="G506" s="164"/>
      <c r="H506" s="160"/>
      <c r="I506" s="160"/>
      <c r="J506" s="160"/>
    </row>
    <row r="507" spans="1:10">
      <c r="A507" s="5" t="s">
        <v>463</v>
      </c>
      <c r="B507" s="50"/>
      <c r="C507" s="25" t="s">
        <v>219</v>
      </c>
      <c r="D507" s="66">
        <v>90</v>
      </c>
      <c r="E507" s="66">
        <v>8210</v>
      </c>
      <c r="F507" s="65">
        <v>-8120</v>
      </c>
      <c r="G507" s="159"/>
      <c r="H507" s="161"/>
      <c r="I507" s="161"/>
      <c r="J507" s="162"/>
    </row>
    <row r="508" spans="1:10">
      <c r="A508" s="6" t="s">
        <v>464</v>
      </c>
      <c r="B508" s="53"/>
      <c r="C508" s="26" t="s">
        <v>386</v>
      </c>
      <c r="D508" s="68"/>
      <c r="E508" s="68"/>
      <c r="F508" s="67"/>
      <c r="G508" s="164"/>
      <c r="H508" s="161"/>
      <c r="I508" s="161"/>
      <c r="J508" s="162"/>
    </row>
    <row r="509" spans="1:10">
      <c r="A509" s="6" t="s">
        <v>465</v>
      </c>
      <c r="B509" s="53"/>
      <c r="C509" s="26" t="s">
        <v>388</v>
      </c>
      <c r="D509" s="68">
        <v>90</v>
      </c>
      <c r="E509" s="68">
        <v>8210</v>
      </c>
      <c r="F509" s="67">
        <v>-8120</v>
      </c>
      <c r="G509" s="164"/>
      <c r="H509" s="160"/>
      <c r="I509" s="160"/>
      <c r="J509" s="160"/>
    </row>
    <row r="510" spans="1:10">
      <c r="A510" s="5" t="s">
        <v>466</v>
      </c>
      <c r="B510" s="50"/>
      <c r="C510" s="31" t="s">
        <v>467</v>
      </c>
      <c r="D510" s="66">
        <v>0</v>
      </c>
      <c r="E510" s="66">
        <v>0</v>
      </c>
      <c r="F510" s="65">
        <v>0</v>
      </c>
      <c r="G510" s="159"/>
      <c r="H510" s="162"/>
      <c r="I510" s="162"/>
      <c r="J510" s="162"/>
    </row>
    <row r="511" spans="1:10">
      <c r="A511" s="5" t="s">
        <v>468</v>
      </c>
      <c r="B511" s="50"/>
      <c r="C511" s="25" t="s">
        <v>469</v>
      </c>
      <c r="D511" s="66">
        <v>0</v>
      </c>
      <c r="E511" s="66">
        <v>0</v>
      </c>
      <c r="F511" s="65">
        <v>0</v>
      </c>
      <c r="G511" s="159"/>
      <c r="H511" s="162"/>
      <c r="I511" s="162"/>
      <c r="J511" s="162"/>
    </row>
    <row r="512" spans="1:10">
      <c r="A512" s="6" t="s">
        <v>470</v>
      </c>
      <c r="B512" s="53"/>
      <c r="C512" s="26" t="s">
        <v>211</v>
      </c>
      <c r="D512" s="68"/>
      <c r="E512" s="68"/>
      <c r="F512" s="67"/>
      <c r="G512" s="164"/>
      <c r="H512" s="160"/>
      <c r="I512" s="160"/>
      <c r="J512" s="160"/>
    </row>
    <row r="513" spans="1:10">
      <c r="A513" s="6" t="s">
        <v>471</v>
      </c>
      <c r="B513" s="53"/>
      <c r="C513" s="26" t="s">
        <v>354</v>
      </c>
      <c r="D513" s="68"/>
      <c r="E513" s="68"/>
      <c r="F513" s="67"/>
      <c r="G513" s="164"/>
      <c r="H513" s="160"/>
      <c r="I513" s="160"/>
      <c r="J513" s="160"/>
    </row>
    <row r="514" spans="1:10">
      <c r="A514" s="6" t="s">
        <v>472</v>
      </c>
      <c r="B514" s="53"/>
      <c r="C514" s="26" t="s">
        <v>215</v>
      </c>
      <c r="D514" s="68"/>
      <c r="E514" s="68"/>
      <c r="F514" s="67"/>
      <c r="G514" s="164"/>
      <c r="H514" s="160"/>
      <c r="I514" s="160"/>
      <c r="J514" s="160"/>
    </row>
    <row r="515" spans="1:10">
      <c r="A515" s="6" t="s">
        <v>473</v>
      </c>
      <c r="B515" s="53"/>
      <c r="C515" s="26" t="s">
        <v>217</v>
      </c>
      <c r="D515" s="68"/>
      <c r="E515" s="68"/>
      <c r="F515" s="67"/>
      <c r="G515" s="164"/>
      <c r="H515" s="160"/>
      <c r="I515" s="160"/>
      <c r="J515" s="160"/>
    </row>
    <row r="516" spans="1:10">
      <c r="A516" s="6" t="s">
        <v>474</v>
      </c>
      <c r="B516" s="53"/>
      <c r="C516" s="26" t="s">
        <v>219</v>
      </c>
      <c r="D516" s="68"/>
      <c r="E516" s="68"/>
      <c r="F516" s="67"/>
      <c r="G516" s="164"/>
      <c r="H516" s="160"/>
      <c r="I516" s="160"/>
      <c r="J516" s="160"/>
    </row>
    <row r="517" spans="1:10">
      <c r="A517" s="5" t="s">
        <v>475</v>
      </c>
      <c r="B517" s="50"/>
      <c r="C517" s="25" t="s">
        <v>476</v>
      </c>
      <c r="D517" s="66">
        <v>0</v>
      </c>
      <c r="E517" s="66">
        <v>0</v>
      </c>
      <c r="F517" s="65">
        <v>0</v>
      </c>
      <c r="G517" s="159"/>
      <c r="H517" s="162"/>
      <c r="I517" s="162"/>
      <c r="J517" s="162"/>
    </row>
    <row r="518" spans="1:10">
      <c r="A518" s="6" t="s">
        <v>477</v>
      </c>
      <c r="B518" s="53"/>
      <c r="C518" s="26" t="s">
        <v>211</v>
      </c>
      <c r="D518" s="68"/>
      <c r="E518" s="68"/>
      <c r="F518" s="67"/>
      <c r="G518" s="164"/>
      <c r="H518" s="160"/>
      <c r="I518" s="160"/>
      <c r="J518" s="160"/>
    </row>
    <row r="519" spans="1:10">
      <c r="A519" s="6" t="s">
        <v>478</v>
      </c>
      <c r="B519" s="53"/>
      <c r="C519" s="26" t="s">
        <v>354</v>
      </c>
      <c r="D519" s="68"/>
      <c r="E519" s="68"/>
      <c r="F519" s="67"/>
      <c r="G519" s="164"/>
      <c r="H519" s="160"/>
      <c r="I519" s="160"/>
      <c r="J519" s="160"/>
    </row>
    <row r="520" spans="1:10">
      <c r="A520" s="6" t="s">
        <v>479</v>
      </c>
      <c r="B520" s="53"/>
      <c r="C520" s="26" t="s">
        <v>215</v>
      </c>
      <c r="D520" s="68"/>
      <c r="E520" s="68"/>
      <c r="F520" s="67"/>
      <c r="G520" s="164"/>
      <c r="H520" s="160"/>
      <c r="I520" s="160"/>
      <c r="J520" s="160"/>
    </row>
    <row r="521" spans="1:10">
      <c r="A521" s="6" t="s">
        <v>480</v>
      </c>
      <c r="B521" s="53"/>
      <c r="C521" s="26" t="s">
        <v>217</v>
      </c>
      <c r="D521" s="68"/>
      <c r="E521" s="68"/>
      <c r="F521" s="67"/>
      <c r="G521" s="164"/>
      <c r="H521" s="160"/>
      <c r="I521" s="160"/>
      <c r="J521" s="160"/>
    </row>
    <row r="522" spans="1:10">
      <c r="A522" s="6" t="s">
        <v>481</v>
      </c>
      <c r="B522" s="53"/>
      <c r="C522" s="26" t="s">
        <v>219</v>
      </c>
      <c r="D522" s="68"/>
      <c r="E522" s="68"/>
      <c r="F522" s="67"/>
      <c r="G522" s="164"/>
      <c r="H522" s="160"/>
      <c r="I522" s="160"/>
      <c r="J522" s="160"/>
    </row>
    <row r="523" spans="1:10">
      <c r="A523" s="5" t="s">
        <v>482</v>
      </c>
      <c r="B523" s="50"/>
      <c r="C523" s="25" t="s">
        <v>483</v>
      </c>
      <c r="D523" s="66">
        <v>0</v>
      </c>
      <c r="E523" s="66">
        <v>0</v>
      </c>
      <c r="F523" s="65">
        <v>0</v>
      </c>
      <c r="G523" s="159"/>
      <c r="H523" s="162"/>
      <c r="I523" s="162"/>
      <c r="J523" s="162"/>
    </row>
    <row r="524" spans="1:10">
      <c r="A524" s="6" t="s">
        <v>484</v>
      </c>
      <c r="B524" s="53"/>
      <c r="C524" s="26" t="s">
        <v>211</v>
      </c>
      <c r="D524" s="68"/>
      <c r="E524" s="68"/>
      <c r="F524" s="67"/>
      <c r="G524" s="164"/>
      <c r="H524" s="160"/>
      <c r="I524" s="160"/>
      <c r="J524" s="160"/>
    </row>
    <row r="525" spans="1:10">
      <c r="A525" s="6" t="s">
        <v>485</v>
      </c>
      <c r="B525" s="53"/>
      <c r="C525" s="26" t="s">
        <v>354</v>
      </c>
      <c r="D525" s="68"/>
      <c r="E525" s="68"/>
      <c r="F525" s="67"/>
      <c r="G525" s="164"/>
      <c r="H525" s="160"/>
      <c r="I525" s="160"/>
      <c r="J525" s="160"/>
    </row>
    <row r="526" spans="1:10">
      <c r="A526" s="6" t="s">
        <v>486</v>
      </c>
      <c r="B526" s="53"/>
      <c r="C526" s="26" t="s">
        <v>215</v>
      </c>
      <c r="D526" s="68"/>
      <c r="E526" s="68"/>
      <c r="F526" s="67"/>
      <c r="G526" s="164"/>
      <c r="H526" s="160"/>
      <c r="I526" s="160"/>
      <c r="J526" s="160"/>
    </row>
    <row r="527" spans="1:10">
      <c r="A527" s="6" t="s">
        <v>487</v>
      </c>
      <c r="B527" s="53"/>
      <c r="C527" s="26" t="s">
        <v>217</v>
      </c>
      <c r="D527" s="68"/>
      <c r="E527" s="68"/>
      <c r="F527" s="67"/>
      <c r="G527" s="164"/>
      <c r="H527" s="160"/>
      <c r="I527" s="160"/>
      <c r="J527" s="160"/>
    </row>
    <row r="528" spans="1:10">
      <c r="A528" s="6" t="s">
        <v>488</v>
      </c>
      <c r="B528" s="53"/>
      <c r="C528" s="26" t="s">
        <v>219</v>
      </c>
      <c r="D528" s="68"/>
      <c r="E528" s="68"/>
      <c r="F528" s="67"/>
      <c r="G528" s="164"/>
      <c r="H528" s="160"/>
      <c r="I528" s="160"/>
      <c r="J528" s="160"/>
    </row>
    <row r="529" spans="1:10">
      <c r="A529" s="5" t="s">
        <v>489</v>
      </c>
      <c r="B529" s="50"/>
      <c r="C529" s="25" t="s">
        <v>490</v>
      </c>
      <c r="D529" s="66">
        <v>0</v>
      </c>
      <c r="E529" s="66">
        <v>0</v>
      </c>
      <c r="F529" s="65">
        <v>0</v>
      </c>
      <c r="G529" s="159"/>
      <c r="H529" s="162"/>
      <c r="I529" s="162"/>
      <c r="J529" s="162"/>
    </row>
    <row r="530" spans="1:10">
      <c r="A530" s="6" t="s">
        <v>491</v>
      </c>
      <c r="B530" s="53"/>
      <c r="C530" s="26" t="s">
        <v>211</v>
      </c>
      <c r="D530" s="68"/>
      <c r="E530" s="68"/>
      <c r="F530" s="67"/>
      <c r="G530" s="164"/>
      <c r="H530" s="160"/>
      <c r="I530" s="160"/>
      <c r="J530" s="160"/>
    </row>
    <row r="531" spans="1:10">
      <c r="A531" s="6" t="s">
        <v>492</v>
      </c>
      <c r="B531" s="53"/>
      <c r="C531" s="26" t="s">
        <v>354</v>
      </c>
      <c r="D531" s="68"/>
      <c r="E531" s="68"/>
      <c r="F531" s="67"/>
      <c r="G531" s="164"/>
      <c r="H531" s="160"/>
      <c r="I531" s="160"/>
      <c r="J531" s="160"/>
    </row>
    <row r="532" spans="1:10">
      <c r="A532" s="6" t="s">
        <v>493</v>
      </c>
      <c r="B532" s="53"/>
      <c r="C532" s="26" t="s">
        <v>215</v>
      </c>
      <c r="D532" s="68"/>
      <c r="E532" s="68"/>
      <c r="F532" s="67"/>
      <c r="G532" s="164"/>
      <c r="H532" s="160"/>
      <c r="I532" s="160"/>
      <c r="J532" s="160"/>
    </row>
    <row r="533" spans="1:10">
      <c r="A533" s="6" t="s">
        <v>494</v>
      </c>
      <c r="B533" s="53"/>
      <c r="C533" s="26" t="s">
        <v>217</v>
      </c>
      <c r="D533" s="68"/>
      <c r="E533" s="68"/>
      <c r="F533" s="67"/>
      <c r="G533" s="164"/>
      <c r="H533" s="160"/>
      <c r="I533" s="160"/>
      <c r="J533" s="160"/>
    </row>
    <row r="534" spans="1:10">
      <c r="A534" s="6" t="s">
        <v>495</v>
      </c>
      <c r="B534" s="53"/>
      <c r="C534" s="26" t="s">
        <v>219</v>
      </c>
      <c r="D534" s="68"/>
      <c r="E534" s="68"/>
      <c r="F534" s="67"/>
      <c r="G534" s="164"/>
      <c r="H534" s="160"/>
      <c r="I534" s="160"/>
      <c r="J534" s="160"/>
    </row>
    <row r="535" spans="1:10">
      <c r="A535" s="5" t="s">
        <v>496</v>
      </c>
      <c r="B535" s="50"/>
      <c r="C535" s="25" t="s">
        <v>497</v>
      </c>
      <c r="D535" s="66">
        <v>0</v>
      </c>
      <c r="E535" s="66">
        <v>0</v>
      </c>
      <c r="F535" s="65">
        <v>0</v>
      </c>
      <c r="G535" s="159"/>
      <c r="H535" s="162"/>
      <c r="I535" s="162"/>
      <c r="J535" s="162"/>
    </row>
    <row r="536" spans="1:10">
      <c r="A536" s="6" t="s">
        <v>498</v>
      </c>
      <c r="B536" s="53"/>
      <c r="C536" s="26" t="s">
        <v>211</v>
      </c>
      <c r="D536" s="68"/>
      <c r="E536" s="68"/>
      <c r="F536" s="67"/>
      <c r="G536" s="164"/>
      <c r="H536" s="160"/>
      <c r="I536" s="160"/>
      <c r="J536" s="160"/>
    </row>
    <row r="537" spans="1:10">
      <c r="A537" s="6" t="s">
        <v>499</v>
      </c>
      <c r="B537" s="53"/>
      <c r="C537" s="26" t="s">
        <v>354</v>
      </c>
      <c r="D537" s="68"/>
      <c r="E537" s="68"/>
      <c r="F537" s="67"/>
      <c r="G537" s="164"/>
      <c r="H537" s="160"/>
      <c r="I537" s="160"/>
      <c r="J537" s="160"/>
    </row>
    <row r="538" spans="1:10">
      <c r="A538" s="6" t="s">
        <v>500</v>
      </c>
      <c r="B538" s="53"/>
      <c r="C538" s="26" t="s">
        <v>215</v>
      </c>
      <c r="D538" s="68"/>
      <c r="E538" s="68"/>
      <c r="F538" s="67"/>
      <c r="G538" s="164"/>
      <c r="H538" s="160"/>
      <c r="I538" s="160"/>
      <c r="J538" s="160"/>
    </row>
    <row r="539" spans="1:10">
      <c r="A539" s="6" t="s">
        <v>501</v>
      </c>
      <c r="B539" s="53"/>
      <c r="C539" s="26" t="s">
        <v>217</v>
      </c>
      <c r="D539" s="68"/>
      <c r="E539" s="68"/>
      <c r="F539" s="67"/>
      <c r="G539" s="164"/>
      <c r="H539" s="160"/>
      <c r="I539" s="160"/>
      <c r="J539" s="160"/>
    </row>
    <row r="540" spans="1:10">
      <c r="A540" s="6" t="s">
        <v>502</v>
      </c>
      <c r="B540" s="53"/>
      <c r="C540" s="26" t="s">
        <v>219</v>
      </c>
      <c r="D540" s="68"/>
      <c r="E540" s="68"/>
      <c r="F540" s="67"/>
      <c r="G540" s="164"/>
      <c r="H540" s="160"/>
      <c r="I540" s="160"/>
      <c r="J540" s="160"/>
    </row>
    <row r="541" spans="1:10" ht="25.5">
      <c r="A541" s="5" t="s">
        <v>503</v>
      </c>
      <c r="B541" s="50"/>
      <c r="C541" s="25" t="s">
        <v>504</v>
      </c>
      <c r="D541" s="66">
        <v>0</v>
      </c>
      <c r="E541" s="66">
        <v>0</v>
      </c>
      <c r="F541" s="65">
        <v>0</v>
      </c>
      <c r="G541" s="159"/>
      <c r="H541" s="162"/>
      <c r="I541" s="162"/>
      <c r="J541" s="162"/>
    </row>
    <row r="542" spans="1:10">
      <c r="A542" s="6" t="s">
        <v>505</v>
      </c>
      <c r="B542" s="53"/>
      <c r="C542" s="26" t="s">
        <v>211</v>
      </c>
      <c r="D542" s="68"/>
      <c r="E542" s="68"/>
      <c r="F542" s="67"/>
      <c r="G542" s="164"/>
      <c r="H542" s="160"/>
      <c r="I542" s="160"/>
      <c r="J542" s="160"/>
    </row>
    <row r="543" spans="1:10">
      <c r="A543" s="6" t="s">
        <v>506</v>
      </c>
      <c r="B543" s="53"/>
      <c r="C543" s="26" t="s">
        <v>354</v>
      </c>
      <c r="D543" s="68"/>
      <c r="E543" s="68"/>
      <c r="F543" s="67"/>
      <c r="G543" s="164"/>
      <c r="H543" s="160"/>
      <c r="I543" s="160"/>
      <c r="J543" s="160"/>
    </row>
    <row r="544" spans="1:10">
      <c r="A544" s="6" t="s">
        <v>507</v>
      </c>
      <c r="B544" s="53"/>
      <c r="C544" s="26" t="s">
        <v>215</v>
      </c>
      <c r="D544" s="68"/>
      <c r="E544" s="68"/>
      <c r="F544" s="67"/>
      <c r="G544" s="164"/>
      <c r="H544" s="160"/>
      <c r="I544" s="160"/>
      <c r="J544" s="160"/>
    </row>
    <row r="545" spans="1:10">
      <c r="A545" s="6" t="s">
        <v>508</v>
      </c>
      <c r="B545" s="53"/>
      <c r="C545" s="26" t="s">
        <v>217</v>
      </c>
      <c r="D545" s="68"/>
      <c r="E545" s="68"/>
      <c r="F545" s="67"/>
      <c r="G545" s="164"/>
      <c r="H545" s="160"/>
      <c r="I545" s="160"/>
      <c r="J545" s="160"/>
    </row>
    <row r="546" spans="1:10">
      <c r="A546" s="6" t="s">
        <v>509</v>
      </c>
      <c r="B546" s="53"/>
      <c r="C546" s="26" t="s">
        <v>219</v>
      </c>
      <c r="D546" s="68"/>
      <c r="E546" s="68"/>
      <c r="F546" s="67"/>
      <c r="G546" s="164"/>
      <c r="H546" s="160"/>
      <c r="I546" s="160"/>
      <c r="J546" s="160"/>
    </row>
    <row r="547" spans="1:10">
      <c r="A547" s="5" t="s">
        <v>510</v>
      </c>
      <c r="B547" s="50"/>
      <c r="C547" s="39" t="s">
        <v>511</v>
      </c>
      <c r="D547" s="66">
        <v>114481</v>
      </c>
      <c r="E547" s="66">
        <v>73012</v>
      </c>
      <c r="F547" s="65">
        <v>41469</v>
      </c>
      <c r="G547" s="159"/>
      <c r="H547" s="161"/>
      <c r="I547" s="161"/>
      <c r="J547" s="161"/>
    </row>
    <row r="548" spans="1:10">
      <c r="A548" s="5" t="s">
        <v>512</v>
      </c>
      <c r="B548" s="50"/>
      <c r="C548" s="25" t="s">
        <v>211</v>
      </c>
      <c r="D548" s="66">
        <v>0</v>
      </c>
      <c r="E548" s="66">
        <v>0</v>
      </c>
      <c r="F548" s="65">
        <v>0</v>
      </c>
      <c r="G548" s="159"/>
      <c r="H548" s="162"/>
      <c r="I548" s="162"/>
      <c r="J548" s="162"/>
    </row>
    <row r="549" spans="1:10">
      <c r="A549" s="6" t="s">
        <v>513</v>
      </c>
      <c r="B549" s="53"/>
      <c r="C549" s="26" t="s">
        <v>386</v>
      </c>
      <c r="D549" s="68"/>
      <c r="E549" s="68"/>
      <c r="F549" s="67"/>
      <c r="G549" s="164"/>
      <c r="H549" s="160"/>
      <c r="I549" s="160"/>
      <c r="J549" s="160"/>
    </row>
    <row r="550" spans="1:10" ht="20.100000000000001" customHeight="1">
      <c r="A550" s="6" t="s">
        <v>514</v>
      </c>
      <c r="B550" s="53"/>
      <c r="C550" s="26" t="s">
        <v>388</v>
      </c>
      <c r="D550" s="68"/>
      <c r="E550" s="68"/>
      <c r="F550" s="67"/>
      <c r="G550" s="164"/>
      <c r="H550" s="160"/>
      <c r="I550" s="160"/>
      <c r="J550" s="160"/>
    </row>
    <row r="551" spans="1:10" ht="20.100000000000001" customHeight="1">
      <c r="A551" s="5" t="s">
        <v>515</v>
      </c>
      <c r="B551" s="50"/>
      <c r="C551" s="25" t="s">
        <v>354</v>
      </c>
      <c r="D551" s="66">
        <v>0</v>
      </c>
      <c r="E551" s="66">
        <v>0</v>
      </c>
      <c r="F551" s="65">
        <v>0</v>
      </c>
      <c r="G551" s="159"/>
      <c r="H551" s="162"/>
      <c r="I551" s="162"/>
      <c r="J551" s="162"/>
    </row>
    <row r="552" spans="1:10" ht="20.100000000000001" customHeight="1">
      <c r="A552" s="6" t="s">
        <v>516</v>
      </c>
      <c r="B552" s="53"/>
      <c r="C552" s="26" t="s">
        <v>386</v>
      </c>
      <c r="D552" s="68"/>
      <c r="E552" s="68"/>
      <c r="F552" s="67"/>
      <c r="G552" s="164"/>
      <c r="H552" s="160"/>
      <c r="I552" s="160"/>
      <c r="J552" s="160"/>
    </row>
    <row r="553" spans="1:10" ht="20.100000000000001" customHeight="1">
      <c r="A553" s="6" t="s">
        <v>517</v>
      </c>
      <c r="B553" s="53"/>
      <c r="C553" s="26" t="s">
        <v>388</v>
      </c>
      <c r="D553" s="68"/>
      <c r="E553" s="68"/>
      <c r="F553" s="67"/>
      <c r="G553" s="164"/>
      <c r="H553" s="160"/>
      <c r="I553" s="160"/>
      <c r="J553" s="160"/>
    </row>
    <row r="554" spans="1:10" ht="20.100000000000001" customHeight="1">
      <c r="A554" s="5" t="s">
        <v>518</v>
      </c>
      <c r="B554" s="50"/>
      <c r="C554" s="25" t="s">
        <v>215</v>
      </c>
      <c r="D554" s="66">
        <v>0</v>
      </c>
      <c r="E554" s="66">
        <v>0</v>
      </c>
      <c r="F554" s="65">
        <v>0</v>
      </c>
      <c r="G554" s="159"/>
      <c r="H554" s="162"/>
      <c r="I554" s="162"/>
      <c r="J554" s="162"/>
    </row>
    <row r="555" spans="1:10" ht="20.100000000000001" customHeight="1">
      <c r="A555" s="6" t="s">
        <v>519</v>
      </c>
      <c r="B555" s="53"/>
      <c r="C555" s="26" t="s">
        <v>386</v>
      </c>
      <c r="D555" s="68"/>
      <c r="E555" s="68"/>
      <c r="F555" s="67"/>
      <c r="G555" s="164"/>
      <c r="H555" s="160"/>
      <c r="I555" s="160"/>
      <c r="J555" s="160"/>
    </row>
    <row r="556" spans="1:10" ht="20.100000000000001" customHeight="1">
      <c r="A556" s="6" t="s">
        <v>520</v>
      </c>
      <c r="B556" s="53"/>
      <c r="C556" s="26" t="s">
        <v>388</v>
      </c>
      <c r="D556" s="68"/>
      <c r="E556" s="68"/>
      <c r="F556" s="67"/>
      <c r="G556" s="164"/>
      <c r="H556" s="160"/>
      <c r="I556" s="160"/>
      <c r="J556" s="160"/>
    </row>
    <row r="557" spans="1:10" ht="20.100000000000001" customHeight="1">
      <c r="A557" s="5" t="s">
        <v>521</v>
      </c>
      <c r="B557" s="50"/>
      <c r="C557" s="25" t="s">
        <v>217</v>
      </c>
      <c r="D557" s="66">
        <v>0</v>
      </c>
      <c r="E557" s="66">
        <v>0</v>
      </c>
      <c r="F557" s="65">
        <v>0</v>
      </c>
      <c r="G557" s="159"/>
      <c r="H557" s="162"/>
      <c r="I557" s="162"/>
      <c r="J557" s="162"/>
    </row>
    <row r="558" spans="1:10" ht="20.100000000000001" customHeight="1">
      <c r="A558" s="6" t="s">
        <v>522</v>
      </c>
      <c r="B558" s="53"/>
      <c r="C558" s="26" t="s">
        <v>386</v>
      </c>
      <c r="D558" s="68"/>
      <c r="E558" s="68"/>
      <c r="F558" s="67"/>
      <c r="G558" s="164"/>
      <c r="H558" s="160"/>
      <c r="I558" s="160"/>
      <c r="J558" s="160"/>
    </row>
    <row r="559" spans="1:10" ht="20.100000000000001" customHeight="1">
      <c r="A559" s="6" t="s">
        <v>523</v>
      </c>
      <c r="B559" s="53"/>
      <c r="C559" s="26" t="s">
        <v>388</v>
      </c>
      <c r="D559" s="68"/>
      <c r="E559" s="68"/>
      <c r="F559" s="67"/>
      <c r="G559" s="164"/>
      <c r="H559" s="160"/>
      <c r="I559" s="160"/>
      <c r="J559" s="160"/>
    </row>
    <row r="560" spans="1:10" ht="20.100000000000001" customHeight="1">
      <c r="A560" s="5" t="s">
        <v>524</v>
      </c>
      <c r="B560" s="50"/>
      <c r="C560" s="25" t="s">
        <v>219</v>
      </c>
      <c r="D560" s="66">
        <v>114481</v>
      </c>
      <c r="E560" s="66">
        <v>73012</v>
      </c>
      <c r="F560" s="65">
        <v>41469</v>
      </c>
      <c r="G560" s="159"/>
      <c r="H560" s="161"/>
      <c r="I560" s="161"/>
      <c r="J560" s="161"/>
    </row>
    <row r="561" spans="1:10" ht="20.100000000000001" customHeight="1">
      <c r="A561" s="6" t="s">
        <v>525</v>
      </c>
      <c r="B561" s="53"/>
      <c r="C561" s="26" t="s">
        <v>386</v>
      </c>
      <c r="D561" s="68">
        <v>112759</v>
      </c>
      <c r="E561" s="68">
        <v>72712</v>
      </c>
      <c r="F561" s="67">
        <v>40047</v>
      </c>
      <c r="G561" s="164"/>
      <c r="H561" s="161"/>
      <c r="I561" s="161"/>
      <c r="J561" s="161"/>
    </row>
    <row r="562" spans="1:10" ht="20.100000000000001" customHeight="1">
      <c r="A562" s="6" t="s">
        <v>526</v>
      </c>
      <c r="B562" s="53"/>
      <c r="C562" s="26" t="s">
        <v>388</v>
      </c>
      <c r="D562" s="68">
        <v>1722</v>
      </c>
      <c r="E562" s="68">
        <v>300</v>
      </c>
      <c r="F562" s="67">
        <v>1422</v>
      </c>
      <c r="G562" s="164"/>
      <c r="H562" s="162"/>
      <c r="I562" s="162"/>
      <c r="J562" s="162"/>
    </row>
    <row r="563" spans="1:10" ht="20.100000000000001" customHeight="1">
      <c r="A563" s="5" t="s">
        <v>527</v>
      </c>
      <c r="B563" s="50"/>
      <c r="C563" s="39" t="s">
        <v>528</v>
      </c>
      <c r="D563" s="66">
        <v>1052</v>
      </c>
      <c r="E563" s="66">
        <v>1526</v>
      </c>
      <c r="F563" s="65">
        <v>-474</v>
      </c>
      <c r="G563" s="159"/>
      <c r="H563" s="162"/>
      <c r="I563" s="162"/>
      <c r="J563" s="162"/>
    </row>
    <row r="564" spans="1:10" ht="20.100000000000001" customHeight="1">
      <c r="A564" s="5" t="s">
        <v>529</v>
      </c>
      <c r="B564" s="50"/>
      <c r="C564" s="25" t="s">
        <v>211</v>
      </c>
      <c r="D564" s="66">
        <v>0</v>
      </c>
      <c r="E564" s="66">
        <v>0</v>
      </c>
      <c r="F564" s="65">
        <v>0</v>
      </c>
      <c r="G564" s="159"/>
      <c r="H564" s="162"/>
      <c r="I564" s="162"/>
      <c r="J564" s="162"/>
    </row>
    <row r="565" spans="1:10" ht="20.100000000000001" customHeight="1">
      <c r="A565" s="6" t="s">
        <v>530</v>
      </c>
      <c r="B565" s="53"/>
      <c r="C565" s="26" t="s">
        <v>386</v>
      </c>
      <c r="D565" s="68"/>
      <c r="E565" s="68"/>
      <c r="F565" s="67"/>
      <c r="G565" s="164"/>
      <c r="H565" s="160"/>
      <c r="I565" s="160"/>
      <c r="J565" s="160"/>
    </row>
    <row r="566" spans="1:10">
      <c r="A566" s="6" t="s">
        <v>531</v>
      </c>
      <c r="B566" s="53"/>
      <c r="C566" s="26" t="s">
        <v>388</v>
      </c>
      <c r="D566" s="68"/>
      <c r="E566" s="68"/>
      <c r="F566" s="67"/>
      <c r="G566" s="164"/>
      <c r="H566" s="160"/>
      <c r="I566" s="160"/>
      <c r="J566" s="160"/>
    </row>
    <row r="567" spans="1:10">
      <c r="A567" s="5" t="s">
        <v>532</v>
      </c>
      <c r="B567" s="50"/>
      <c r="C567" s="25" t="s">
        <v>354</v>
      </c>
      <c r="D567" s="66">
        <v>195</v>
      </c>
      <c r="E567" s="66">
        <v>355</v>
      </c>
      <c r="F567" s="65">
        <v>-160</v>
      </c>
      <c r="G567" s="159"/>
      <c r="H567" s="162"/>
      <c r="I567" s="162"/>
      <c r="J567" s="162"/>
    </row>
    <row r="568" spans="1:10">
      <c r="A568" s="6" t="s">
        <v>533</v>
      </c>
      <c r="B568" s="53"/>
      <c r="C568" s="26" t="s">
        <v>386</v>
      </c>
      <c r="D568" s="68">
        <v>195</v>
      </c>
      <c r="E568" s="68">
        <v>355</v>
      </c>
      <c r="F568" s="67">
        <v>-160</v>
      </c>
      <c r="G568" s="164"/>
      <c r="H568" s="160"/>
      <c r="I568" s="160"/>
      <c r="J568" s="160"/>
    </row>
    <row r="569" spans="1:10">
      <c r="A569" s="6" t="s">
        <v>534</v>
      </c>
      <c r="B569" s="53"/>
      <c r="C569" s="26" t="s">
        <v>388</v>
      </c>
      <c r="D569" s="68"/>
      <c r="E569" s="68"/>
      <c r="F569" s="67"/>
      <c r="G569" s="164"/>
      <c r="H569" s="160"/>
      <c r="I569" s="160"/>
      <c r="J569" s="160"/>
    </row>
    <row r="570" spans="1:10">
      <c r="A570" s="5" t="s">
        <v>535</v>
      </c>
      <c r="B570" s="50"/>
      <c r="C570" s="25" t="s">
        <v>215</v>
      </c>
      <c r="D570" s="66">
        <v>0</v>
      </c>
      <c r="E570" s="66">
        <v>0</v>
      </c>
      <c r="F570" s="65">
        <v>0</v>
      </c>
      <c r="G570" s="159"/>
      <c r="H570" s="162"/>
      <c r="I570" s="162"/>
      <c r="J570" s="162"/>
    </row>
    <row r="571" spans="1:10">
      <c r="A571" s="6" t="s">
        <v>536</v>
      </c>
      <c r="B571" s="53"/>
      <c r="C571" s="26" t="s">
        <v>386</v>
      </c>
      <c r="D571" s="68"/>
      <c r="E571" s="68"/>
      <c r="F571" s="67"/>
      <c r="G571" s="164"/>
      <c r="H571" s="160"/>
      <c r="I571" s="160"/>
      <c r="J571" s="160"/>
    </row>
    <row r="572" spans="1:10">
      <c r="A572" s="6" t="s">
        <v>537</v>
      </c>
      <c r="B572" s="53"/>
      <c r="C572" s="26" t="s">
        <v>388</v>
      </c>
      <c r="D572" s="68"/>
      <c r="E572" s="68"/>
      <c r="F572" s="67"/>
      <c r="G572" s="164"/>
      <c r="H572" s="160"/>
      <c r="I572" s="160"/>
      <c r="J572" s="160"/>
    </row>
    <row r="573" spans="1:10">
      <c r="A573" s="5" t="s">
        <v>538</v>
      </c>
      <c r="B573" s="50"/>
      <c r="C573" s="25" t="s">
        <v>217</v>
      </c>
      <c r="D573" s="66">
        <v>0</v>
      </c>
      <c r="E573" s="66">
        <v>0</v>
      </c>
      <c r="F573" s="65">
        <v>0</v>
      </c>
      <c r="G573" s="159"/>
      <c r="H573" s="162"/>
      <c r="I573" s="162"/>
      <c r="J573" s="162"/>
    </row>
    <row r="574" spans="1:10">
      <c r="A574" s="6" t="s">
        <v>539</v>
      </c>
      <c r="B574" s="53"/>
      <c r="C574" s="26" t="s">
        <v>386</v>
      </c>
      <c r="D574" s="68"/>
      <c r="E574" s="68"/>
      <c r="F574" s="67"/>
      <c r="G574" s="164"/>
      <c r="H574" s="160"/>
      <c r="I574" s="160"/>
      <c r="J574" s="160"/>
    </row>
    <row r="575" spans="1:10">
      <c r="A575" s="6" t="s">
        <v>540</v>
      </c>
      <c r="B575" s="53"/>
      <c r="C575" s="26" t="s">
        <v>388</v>
      </c>
      <c r="D575" s="68"/>
      <c r="E575" s="68"/>
      <c r="F575" s="67"/>
      <c r="G575" s="164"/>
      <c r="H575" s="160"/>
      <c r="I575" s="160"/>
      <c r="J575" s="160"/>
    </row>
    <row r="576" spans="1:10">
      <c r="A576" s="5" t="s">
        <v>541</v>
      </c>
      <c r="B576" s="50"/>
      <c r="C576" s="25" t="s">
        <v>219</v>
      </c>
      <c r="D576" s="66">
        <v>857</v>
      </c>
      <c r="E576" s="66">
        <v>1171</v>
      </c>
      <c r="F576" s="65">
        <v>-314</v>
      </c>
      <c r="G576" s="159"/>
      <c r="H576" s="162"/>
      <c r="I576" s="162"/>
      <c r="J576" s="162"/>
    </row>
    <row r="577" spans="1:10">
      <c r="A577" s="6" t="s">
        <v>542</v>
      </c>
      <c r="B577" s="53"/>
      <c r="C577" s="26" t="s">
        <v>386</v>
      </c>
      <c r="D577" s="68">
        <v>857</v>
      </c>
      <c r="E577" s="68"/>
      <c r="F577" s="67">
        <v>857</v>
      </c>
      <c r="G577" s="164"/>
      <c r="H577" s="162"/>
      <c r="I577" s="160"/>
      <c r="J577" s="162"/>
    </row>
    <row r="578" spans="1:10" ht="15.75" thickBot="1">
      <c r="A578" s="6" t="s">
        <v>543</v>
      </c>
      <c r="B578" s="53"/>
      <c r="C578" s="26" t="s">
        <v>388</v>
      </c>
      <c r="D578" s="68"/>
      <c r="E578" s="68">
        <v>1171</v>
      </c>
      <c r="F578" s="67">
        <v>-1171</v>
      </c>
      <c r="G578" s="164"/>
      <c r="H578" s="162"/>
      <c r="I578" s="162"/>
      <c r="J578" s="162"/>
    </row>
    <row r="579" spans="1:10" ht="17.25" thickTop="1" thickBot="1">
      <c r="A579" s="9" t="s">
        <v>545</v>
      </c>
      <c r="B579" s="49"/>
      <c r="C579" s="41" t="s">
        <v>546</v>
      </c>
      <c r="D579" s="62">
        <v>36782</v>
      </c>
      <c r="E579" s="62">
        <v>0</v>
      </c>
      <c r="F579" s="61">
        <v>36782</v>
      </c>
      <c r="G579" s="163"/>
      <c r="H579" s="161"/>
      <c r="I579" s="162"/>
      <c r="J579" s="161"/>
    </row>
    <row r="580" spans="1:10" ht="17.25" thickTop="1" thickBot="1">
      <c r="A580" s="9"/>
      <c r="B580" s="49"/>
      <c r="C580" s="41" t="s">
        <v>547</v>
      </c>
      <c r="D580" s="62">
        <v>0</v>
      </c>
      <c r="E580" s="62">
        <v>174679</v>
      </c>
      <c r="F580" s="61">
        <v>-174679</v>
      </c>
      <c r="G580" s="163"/>
      <c r="H580" s="162"/>
      <c r="I580" s="161"/>
      <c r="J580" s="161"/>
    </row>
    <row r="581" spans="1:10" ht="17.25" thickTop="1" thickBot="1">
      <c r="A581" s="9"/>
      <c r="B581" s="49"/>
      <c r="C581" s="41" t="s">
        <v>548</v>
      </c>
      <c r="D581" s="62">
        <v>218966</v>
      </c>
      <c r="E581" s="62">
        <v>393645</v>
      </c>
      <c r="F581" s="61">
        <v>-174679</v>
      </c>
      <c r="G581" s="163"/>
      <c r="H581" s="161"/>
      <c r="I581" s="161"/>
      <c r="J581" s="161"/>
    </row>
    <row r="582" spans="1:10" ht="15.75" thickTop="1">
      <c r="A582" s="5"/>
      <c r="B582" s="50"/>
      <c r="C582" s="46" t="s">
        <v>549</v>
      </c>
      <c r="D582" s="66">
        <v>218966</v>
      </c>
      <c r="E582" s="66">
        <v>393645</v>
      </c>
      <c r="F582" s="65">
        <v>-174679</v>
      </c>
      <c r="G582" s="159"/>
      <c r="H582" s="161"/>
      <c r="I582" s="161"/>
      <c r="J582" s="161"/>
    </row>
    <row r="583" spans="1:10">
      <c r="A583" s="5" t="s">
        <v>550</v>
      </c>
      <c r="B583" s="50"/>
      <c r="C583" s="39" t="s">
        <v>240</v>
      </c>
      <c r="D583" s="66">
        <v>213307</v>
      </c>
      <c r="E583" s="66">
        <v>351025</v>
      </c>
      <c r="F583" s="65">
        <v>-137718</v>
      </c>
      <c r="G583" s="159"/>
      <c r="H583" s="161"/>
      <c r="I583" s="161"/>
      <c r="J583" s="161"/>
    </row>
    <row r="584" spans="1:10">
      <c r="A584" s="5" t="s">
        <v>551</v>
      </c>
      <c r="B584" s="50"/>
      <c r="C584" s="25" t="s">
        <v>552</v>
      </c>
      <c r="D584" s="66">
        <v>0</v>
      </c>
      <c r="E584" s="66">
        <v>0</v>
      </c>
      <c r="F584" s="65">
        <v>0</v>
      </c>
      <c r="G584" s="159"/>
      <c r="H584" s="161"/>
      <c r="I584" s="161"/>
      <c r="J584" s="161"/>
    </row>
    <row r="585" spans="1:10">
      <c r="A585" s="11" t="s">
        <v>553</v>
      </c>
      <c r="B585" s="57"/>
      <c r="C585" s="26" t="s">
        <v>554</v>
      </c>
      <c r="D585" s="70"/>
      <c r="E585" s="70"/>
      <c r="F585" s="71"/>
      <c r="G585" s="159"/>
      <c r="H585" s="161"/>
      <c r="I585" s="161"/>
      <c r="J585" s="161"/>
    </row>
    <row r="586" spans="1:10">
      <c r="A586" s="11" t="s">
        <v>555</v>
      </c>
      <c r="B586" s="57"/>
      <c r="C586" s="26" t="s">
        <v>556</v>
      </c>
      <c r="D586" s="70"/>
      <c r="E586" s="70"/>
      <c r="F586" s="71"/>
      <c r="G586" s="159"/>
      <c r="H586" s="160"/>
      <c r="I586" s="160"/>
      <c r="J586" s="160"/>
    </row>
    <row r="587" spans="1:10">
      <c r="A587" s="5" t="s">
        <v>557</v>
      </c>
      <c r="B587" s="50"/>
      <c r="C587" s="25" t="s">
        <v>558</v>
      </c>
      <c r="D587" s="66">
        <v>3052</v>
      </c>
      <c r="E587" s="66">
        <v>3067</v>
      </c>
      <c r="F587" s="65">
        <v>-15</v>
      </c>
      <c r="G587" s="159"/>
      <c r="H587" s="160"/>
      <c r="I587" s="161"/>
      <c r="J587" s="161"/>
    </row>
    <row r="588" spans="1:10">
      <c r="A588" s="5" t="s">
        <v>559</v>
      </c>
      <c r="B588" s="50"/>
      <c r="C588" s="25" t="s">
        <v>560</v>
      </c>
      <c r="D588" s="66"/>
      <c r="E588" s="66"/>
      <c r="F588" s="65"/>
      <c r="G588" s="159"/>
      <c r="H588" s="161"/>
      <c r="I588" s="161"/>
      <c r="J588" s="161"/>
    </row>
    <row r="589" spans="1:10">
      <c r="A589" s="5" t="s">
        <v>561</v>
      </c>
      <c r="B589" s="50"/>
      <c r="C589" s="25" t="s">
        <v>562</v>
      </c>
      <c r="D589" s="66">
        <v>210255</v>
      </c>
      <c r="E589" s="66">
        <v>347958</v>
      </c>
      <c r="F589" s="65">
        <v>-137703</v>
      </c>
      <c r="G589" s="159"/>
      <c r="H589" s="161"/>
      <c r="I589" s="161"/>
      <c r="J589" s="161"/>
    </row>
    <row r="590" spans="1:10">
      <c r="A590" s="11" t="s">
        <v>563</v>
      </c>
      <c r="B590" s="57"/>
      <c r="C590" s="26" t="s">
        <v>433</v>
      </c>
      <c r="D590" s="70">
        <v>199032</v>
      </c>
      <c r="E590" s="70">
        <v>114218</v>
      </c>
      <c r="F590" s="71">
        <v>84814</v>
      </c>
      <c r="G590" s="159"/>
      <c r="H590" s="161"/>
      <c r="I590" s="161"/>
      <c r="J590" s="161"/>
    </row>
    <row r="591" spans="1:10">
      <c r="A591" s="11" t="s">
        <v>564</v>
      </c>
      <c r="B591" s="57"/>
      <c r="C591" s="35" t="s">
        <v>565</v>
      </c>
      <c r="D591" s="70">
        <v>199032</v>
      </c>
      <c r="E591" s="70">
        <v>114218</v>
      </c>
      <c r="F591" s="71">
        <v>84814</v>
      </c>
      <c r="G591" s="164"/>
      <c r="H591" s="161"/>
      <c r="I591" s="161"/>
      <c r="J591" s="161"/>
    </row>
    <row r="592" spans="1:10">
      <c r="A592" s="11" t="s">
        <v>566</v>
      </c>
      <c r="B592" s="57"/>
      <c r="C592" s="36" t="s">
        <v>567</v>
      </c>
      <c r="D592" s="70">
        <v>3407</v>
      </c>
      <c r="E592" s="70">
        <v>3449</v>
      </c>
      <c r="F592" s="71">
        <v>-42</v>
      </c>
      <c r="G592" s="164"/>
      <c r="H592" s="160"/>
      <c r="I592" s="161"/>
      <c r="J592" s="161"/>
    </row>
    <row r="593" spans="1:10">
      <c r="A593" s="11" t="s">
        <v>568</v>
      </c>
      <c r="B593" s="57"/>
      <c r="C593" s="35" t="s">
        <v>569</v>
      </c>
      <c r="D593" s="70"/>
      <c r="E593" s="70"/>
      <c r="F593" s="71"/>
      <c r="G593" s="164"/>
      <c r="H593" s="160"/>
      <c r="I593" s="160"/>
      <c r="J593" s="160"/>
    </row>
    <row r="594" spans="1:10">
      <c r="A594" s="11" t="s">
        <v>570</v>
      </c>
      <c r="B594" s="57"/>
      <c r="C594" s="26" t="s">
        <v>571</v>
      </c>
      <c r="D594" s="70">
        <v>0</v>
      </c>
      <c r="E594" s="70">
        <v>0</v>
      </c>
      <c r="F594" s="71">
        <v>0</v>
      </c>
      <c r="G594" s="159"/>
      <c r="H594" s="162"/>
      <c r="I594" s="162"/>
      <c r="J594" s="162"/>
    </row>
    <row r="595" spans="1:10">
      <c r="A595" s="11" t="s">
        <v>572</v>
      </c>
      <c r="B595" s="57"/>
      <c r="C595" s="35" t="s">
        <v>386</v>
      </c>
      <c r="D595" s="70"/>
      <c r="E595" s="70"/>
      <c r="F595" s="71"/>
      <c r="G595" s="164"/>
      <c r="H595" s="160"/>
      <c r="I595" s="160"/>
      <c r="J595" s="160"/>
    </row>
    <row r="596" spans="1:10">
      <c r="A596" s="11" t="s">
        <v>573</v>
      </c>
      <c r="B596" s="57"/>
      <c r="C596" s="35" t="s">
        <v>388</v>
      </c>
      <c r="D596" s="70"/>
      <c r="E596" s="70"/>
      <c r="F596" s="71"/>
      <c r="G596" s="164"/>
      <c r="H596" s="160"/>
      <c r="I596" s="160"/>
      <c r="J596" s="160"/>
    </row>
    <row r="597" spans="1:10" ht="25.5">
      <c r="A597" s="11" t="s">
        <v>574</v>
      </c>
      <c r="B597" s="57"/>
      <c r="C597" s="26" t="s">
        <v>402</v>
      </c>
      <c r="D597" s="70"/>
      <c r="E597" s="70"/>
      <c r="F597" s="71"/>
      <c r="G597" s="159"/>
      <c r="H597" s="160"/>
      <c r="I597" s="160"/>
      <c r="J597" s="160"/>
    </row>
    <row r="598" spans="1:10">
      <c r="A598" s="11" t="s">
        <v>575</v>
      </c>
      <c r="B598" s="57"/>
      <c r="C598" s="26" t="s">
        <v>576</v>
      </c>
      <c r="D598" s="70"/>
      <c r="E598" s="70"/>
      <c r="F598" s="71"/>
      <c r="G598" s="159"/>
      <c r="H598" s="160"/>
      <c r="I598" s="160"/>
      <c r="J598" s="160"/>
    </row>
    <row r="599" spans="1:10">
      <c r="A599" s="11" t="s">
        <v>577</v>
      </c>
      <c r="B599" s="57"/>
      <c r="C599" s="26" t="s">
        <v>578</v>
      </c>
      <c r="D599" s="70">
        <v>11223</v>
      </c>
      <c r="E599" s="70">
        <v>233740</v>
      </c>
      <c r="F599" s="71">
        <v>-222517</v>
      </c>
      <c r="G599" s="159"/>
      <c r="H599" s="160"/>
      <c r="I599" s="161"/>
      <c r="J599" s="161"/>
    </row>
    <row r="600" spans="1:10">
      <c r="A600" s="5"/>
      <c r="B600" s="50"/>
      <c r="C600" s="39" t="s">
        <v>579</v>
      </c>
      <c r="D600" s="66">
        <v>5659</v>
      </c>
      <c r="E600" s="66">
        <v>42620</v>
      </c>
      <c r="F600" s="65">
        <v>-36961</v>
      </c>
      <c r="G600" s="159"/>
      <c r="H600" s="161"/>
      <c r="I600" s="161"/>
      <c r="J600" s="161"/>
    </row>
    <row r="601" spans="1:10">
      <c r="A601" s="5" t="s">
        <v>580</v>
      </c>
      <c r="B601" s="50"/>
      <c r="C601" s="25" t="s">
        <v>581</v>
      </c>
      <c r="D601" s="66">
        <v>2232</v>
      </c>
      <c r="E601" s="66">
        <v>38942</v>
      </c>
      <c r="F601" s="154">
        <v>-36710</v>
      </c>
      <c r="G601" s="159"/>
      <c r="H601" s="161"/>
      <c r="I601" s="161"/>
      <c r="J601" s="161"/>
    </row>
    <row r="602" spans="1:10">
      <c r="A602" s="5" t="s">
        <v>582</v>
      </c>
      <c r="B602" s="50"/>
      <c r="C602" s="25" t="s">
        <v>583</v>
      </c>
      <c r="D602" s="66"/>
      <c r="E602" s="66"/>
      <c r="F602" s="65"/>
      <c r="G602" s="159"/>
      <c r="H602" s="160"/>
      <c r="I602" s="160"/>
      <c r="J602" s="160"/>
    </row>
    <row r="603" spans="1:10">
      <c r="A603" s="5" t="s">
        <v>584</v>
      </c>
      <c r="B603" s="50"/>
      <c r="C603" s="25" t="s">
        <v>544</v>
      </c>
      <c r="D603" s="66">
        <v>3427</v>
      </c>
      <c r="E603" s="66">
        <v>3678</v>
      </c>
      <c r="F603" s="65">
        <v>-251</v>
      </c>
      <c r="G603" s="159"/>
      <c r="H603" s="161"/>
      <c r="I603" s="162"/>
      <c r="J603" s="161"/>
    </row>
    <row r="604" spans="1:10">
      <c r="A604" s="11" t="s">
        <v>585</v>
      </c>
      <c r="B604" s="57"/>
      <c r="C604" s="26" t="s">
        <v>586</v>
      </c>
      <c r="D604" s="70">
        <v>296</v>
      </c>
      <c r="E604" s="70">
        <v>1210</v>
      </c>
      <c r="F604" s="71">
        <v>-914</v>
      </c>
      <c r="G604" s="159"/>
      <c r="H604" s="161"/>
      <c r="I604" s="162"/>
      <c r="J604" s="161"/>
    </row>
    <row r="605" spans="1:10">
      <c r="A605" s="11" t="s">
        <v>587</v>
      </c>
      <c r="B605" s="57"/>
      <c r="C605" s="35" t="s">
        <v>588</v>
      </c>
      <c r="D605" s="70">
        <v>0</v>
      </c>
      <c r="E605" s="70">
        <v>0</v>
      </c>
      <c r="F605" s="71">
        <v>0</v>
      </c>
      <c r="G605" s="164"/>
      <c r="H605" s="162"/>
      <c r="I605" s="162"/>
      <c r="J605" s="162"/>
    </row>
    <row r="606" spans="1:10">
      <c r="A606" s="11"/>
      <c r="B606" s="57"/>
      <c r="C606" s="36" t="s">
        <v>589</v>
      </c>
      <c r="D606" s="70"/>
      <c r="E606" s="70"/>
      <c r="F606" s="71"/>
      <c r="G606" s="164"/>
      <c r="H606" s="160"/>
      <c r="I606" s="160"/>
      <c r="J606" s="160"/>
    </row>
    <row r="607" spans="1:10">
      <c r="A607" s="11" t="s">
        <v>590</v>
      </c>
      <c r="B607" s="57"/>
      <c r="C607" s="35" t="s">
        <v>591</v>
      </c>
      <c r="D607" s="70">
        <v>296</v>
      </c>
      <c r="E607" s="70">
        <v>1210</v>
      </c>
      <c r="F607" s="71">
        <v>-914</v>
      </c>
      <c r="G607" s="164"/>
      <c r="H607" s="161"/>
      <c r="I607" s="160"/>
      <c r="J607" s="161"/>
    </row>
    <row r="608" spans="1:10">
      <c r="A608" s="11" t="s">
        <v>592</v>
      </c>
      <c r="B608" s="57"/>
      <c r="C608" s="26" t="s">
        <v>403</v>
      </c>
      <c r="D608" s="70">
        <v>0</v>
      </c>
      <c r="E608" s="70">
        <v>0</v>
      </c>
      <c r="F608" s="71">
        <v>0</v>
      </c>
      <c r="G608" s="159"/>
      <c r="H608" s="162"/>
      <c r="I608" s="162"/>
      <c r="J608" s="162"/>
    </row>
    <row r="609" spans="1:10">
      <c r="A609" s="11" t="s">
        <v>593</v>
      </c>
      <c r="B609" s="57"/>
      <c r="C609" s="35" t="s">
        <v>386</v>
      </c>
      <c r="D609" s="70"/>
      <c r="E609" s="70"/>
      <c r="F609" s="71"/>
      <c r="G609" s="164"/>
      <c r="H609" s="160"/>
      <c r="I609" s="160"/>
      <c r="J609" s="160"/>
    </row>
    <row r="610" spans="1:10">
      <c r="A610" s="11" t="s">
        <v>594</v>
      </c>
      <c r="B610" s="57"/>
      <c r="C610" s="35" t="s">
        <v>388</v>
      </c>
      <c r="D610" s="70"/>
      <c r="E610" s="70"/>
      <c r="F610" s="71"/>
      <c r="G610" s="164"/>
      <c r="H610" s="160"/>
      <c r="I610" s="160"/>
      <c r="J610" s="160"/>
    </row>
    <row r="611" spans="1:10">
      <c r="A611" s="11" t="s">
        <v>595</v>
      </c>
      <c r="B611" s="57"/>
      <c r="C611" s="26" t="s">
        <v>576</v>
      </c>
      <c r="D611" s="70">
        <v>0</v>
      </c>
      <c r="E611" s="70">
        <v>0</v>
      </c>
      <c r="F611" s="71">
        <v>0</v>
      </c>
      <c r="G611" s="159"/>
      <c r="H611" s="162"/>
      <c r="I611" s="162"/>
      <c r="J611" s="162"/>
    </row>
    <row r="612" spans="1:10">
      <c r="A612" s="11" t="s">
        <v>596</v>
      </c>
      <c r="B612" s="57"/>
      <c r="C612" s="26" t="s">
        <v>597</v>
      </c>
      <c r="D612" s="70">
        <v>3131</v>
      </c>
      <c r="E612" s="70">
        <v>2468</v>
      </c>
      <c r="F612" s="71">
        <v>663</v>
      </c>
      <c r="G612" s="164"/>
      <c r="H612" s="162"/>
      <c r="I612" s="160"/>
      <c r="J612" s="162"/>
    </row>
    <row r="613" spans="1:10">
      <c r="A613" s="5" t="s">
        <v>598</v>
      </c>
      <c r="B613" s="50"/>
      <c r="C613" s="46" t="s">
        <v>599</v>
      </c>
      <c r="D613" s="66">
        <v>0</v>
      </c>
      <c r="E613" s="66">
        <v>0</v>
      </c>
      <c r="F613" s="65">
        <v>0</v>
      </c>
      <c r="G613" s="159"/>
      <c r="H613" s="161"/>
      <c r="I613" s="162"/>
      <c r="J613" s="161"/>
    </row>
    <row r="614" spans="1:10">
      <c r="A614" s="5" t="s">
        <v>600</v>
      </c>
      <c r="B614" s="50"/>
      <c r="C614" s="39" t="s">
        <v>601</v>
      </c>
      <c r="D614" s="66">
        <v>0</v>
      </c>
      <c r="E614" s="66">
        <v>0</v>
      </c>
      <c r="F614" s="65">
        <v>0</v>
      </c>
      <c r="G614" s="159"/>
      <c r="H614" s="162"/>
      <c r="I614" s="162"/>
      <c r="J614" s="162"/>
    </row>
    <row r="615" spans="1:10">
      <c r="A615" s="11" t="s">
        <v>602</v>
      </c>
      <c r="B615" s="57"/>
      <c r="C615" s="27" t="s">
        <v>603</v>
      </c>
      <c r="D615" s="70">
        <v>0</v>
      </c>
      <c r="E615" s="70">
        <v>0</v>
      </c>
      <c r="F615" s="71">
        <v>0</v>
      </c>
      <c r="G615" s="159"/>
      <c r="H615" s="162"/>
      <c r="I615" s="162"/>
      <c r="J615" s="162"/>
    </row>
    <row r="616" spans="1:10">
      <c r="A616" s="11" t="s">
        <v>604</v>
      </c>
      <c r="B616" s="57"/>
      <c r="C616" s="26" t="s">
        <v>605</v>
      </c>
      <c r="D616" s="70">
        <v>0</v>
      </c>
      <c r="E616" s="70">
        <v>0</v>
      </c>
      <c r="F616" s="71">
        <v>0</v>
      </c>
      <c r="G616" s="164"/>
      <c r="H616" s="162"/>
      <c r="I616" s="162"/>
      <c r="J616" s="162"/>
    </row>
    <row r="617" spans="1:10">
      <c r="A617" s="11" t="s">
        <v>606</v>
      </c>
      <c r="B617" s="57"/>
      <c r="C617" s="35" t="s">
        <v>607</v>
      </c>
      <c r="D617" s="70"/>
      <c r="E617" s="70"/>
      <c r="F617" s="71"/>
      <c r="G617" s="164"/>
      <c r="H617" s="160"/>
      <c r="I617" s="160"/>
      <c r="J617" s="160"/>
    </row>
    <row r="618" spans="1:10">
      <c r="A618" s="11" t="s">
        <v>608</v>
      </c>
      <c r="B618" s="57"/>
      <c r="C618" s="35" t="s">
        <v>182</v>
      </c>
      <c r="D618" s="70"/>
      <c r="E618" s="70"/>
      <c r="F618" s="71"/>
      <c r="G618" s="164"/>
      <c r="H618" s="160"/>
      <c r="I618" s="160"/>
      <c r="J618" s="160"/>
    </row>
    <row r="619" spans="1:10">
      <c r="A619" s="11" t="s">
        <v>609</v>
      </c>
      <c r="B619" s="57"/>
      <c r="C619" s="26" t="s">
        <v>610</v>
      </c>
      <c r="D619" s="70">
        <v>0</v>
      </c>
      <c r="E619" s="70">
        <v>0</v>
      </c>
      <c r="F619" s="71">
        <v>0</v>
      </c>
      <c r="G619" s="164"/>
      <c r="H619" s="162"/>
      <c r="I619" s="162"/>
      <c r="J619" s="162"/>
    </row>
    <row r="620" spans="1:10">
      <c r="A620" s="11" t="s">
        <v>611</v>
      </c>
      <c r="B620" s="57"/>
      <c r="C620" s="35" t="s">
        <v>607</v>
      </c>
      <c r="D620" s="70"/>
      <c r="E620" s="70"/>
      <c r="F620" s="71"/>
      <c r="G620" s="164"/>
      <c r="H620" s="160"/>
      <c r="I620" s="160"/>
      <c r="J620" s="160"/>
    </row>
    <row r="621" spans="1:10">
      <c r="A621" s="11" t="s">
        <v>612</v>
      </c>
      <c r="B621" s="57"/>
      <c r="C621" s="35" t="s">
        <v>182</v>
      </c>
      <c r="D621" s="70"/>
      <c r="E621" s="70"/>
      <c r="F621" s="71"/>
      <c r="G621" s="164"/>
      <c r="H621" s="160"/>
      <c r="I621" s="160"/>
      <c r="J621" s="160"/>
    </row>
    <row r="622" spans="1:10">
      <c r="A622" s="11" t="s">
        <v>613</v>
      </c>
      <c r="B622" s="57"/>
      <c r="C622" s="27" t="s">
        <v>614</v>
      </c>
      <c r="D622" s="70"/>
      <c r="E622" s="70"/>
      <c r="F622" s="71"/>
      <c r="G622" s="159"/>
      <c r="H622" s="160"/>
      <c r="I622" s="160"/>
      <c r="J622" s="160"/>
    </row>
    <row r="623" spans="1:10">
      <c r="A623" s="11" t="s">
        <v>615</v>
      </c>
      <c r="B623" s="57"/>
      <c r="C623" s="27" t="s">
        <v>616</v>
      </c>
      <c r="D623" s="70"/>
      <c r="E623" s="70"/>
      <c r="F623" s="71"/>
      <c r="G623" s="159"/>
      <c r="H623" s="160"/>
      <c r="I623" s="160"/>
      <c r="J623" s="160"/>
    </row>
    <row r="624" spans="1:10">
      <c r="A624" s="5" t="s">
        <v>617</v>
      </c>
      <c r="B624" s="50"/>
      <c r="C624" s="39" t="s">
        <v>618</v>
      </c>
      <c r="D624" s="66">
        <v>0</v>
      </c>
      <c r="E624" s="66">
        <v>0</v>
      </c>
      <c r="F624" s="65">
        <v>0</v>
      </c>
      <c r="G624" s="159"/>
      <c r="H624" s="162"/>
      <c r="I624" s="162"/>
      <c r="J624" s="162"/>
    </row>
    <row r="625" spans="1:10">
      <c r="A625" s="11" t="s">
        <v>619</v>
      </c>
      <c r="B625" s="57"/>
      <c r="C625" s="27" t="s">
        <v>162</v>
      </c>
      <c r="D625" s="70"/>
      <c r="E625" s="70"/>
      <c r="F625" s="71"/>
      <c r="G625" s="159"/>
      <c r="H625" s="160"/>
      <c r="I625" s="160"/>
      <c r="J625" s="160"/>
    </row>
    <row r="626" spans="1:10">
      <c r="A626" s="11" t="s">
        <v>620</v>
      </c>
      <c r="B626" s="57"/>
      <c r="C626" s="27" t="s">
        <v>190</v>
      </c>
      <c r="D626" s="70"/>
      <c r="E626" s="70"/>
      <c r="F626" s="71"/>
      <c r="G626" s="159"/>
      <c r="H626" s="160"/>
      <c r="I626" s="160"/>
      <c r="J626" s="160"/>
    </row>
    <row r="627" spans="1:10">
      <c r="A627" s="11" t="s">
        <v>621</v>
      </c>
      <c r="B627" s="57"/>
      <c r="C627" s="27" t="s">
        <v>622</v>
      </c>
      <c r="D627" s="70"/>
      <c r="E627" s="70"/>
      <c r="F627" s="71"/>
      <c r="G627" s="159"/>
      <c r="H627" s="160"/>
      <c r="I627" s="160"/>
      <c r="J627" s="160"/>
    </row>
    <row r="628" spans="1:10">
      <c r="A628" s="5" t="s">
        <v>623</v>
      </c>
      <c r="B628" s="50"/>
      <c r="C628" s="39" t="s">
        <v>624</v>
      </c>
      <c r="D628" s="66">
        <v>0</v>
      </c>
      <c r="E628" s="66">
        <v>0</v>
      </c>
      <c r="F628" s="65">
        <v>0</v>
      </c>
      <c r="G628" s="159"/>
      <c r="H628" s="162"/>
      <c r="I628" s="162"/>
      <c r="J628" s="162"/>
    </row>
    <row r="629" spans="1:10">
      <c r="A629" s="11" t="s">
        <v>625</v>
      </c>
      <c r="B629" s="57"/>
      <c r="C629" s="27" t="s">
        <v>626</v>
      </c>
      <c r="D629" s="70">
        <v>0</v>
      </c>
      <c r="E629" s="70">
        <v>0</v>
      </c>
      <c r="F629" s="71">
        <v>0</v>
      </c>
      <c r="G629" s="164"/>
      <c r="H629" s="162"/>
      <c r="I629" s="162"/>
      <c r="J629" s="162"/>
    </row>
    <row r="630" spans="1:10">
      <c r="A630" s="11" t="s">
        <v>627</v>
      </c>
      <c r="B630" s="57"/>
      <c r="C630" s="26" t="s">
        <v>607</v>
      </c>
      <c r="D630" s="70"/>
      <c r="E630" s="70"/>
      <c r="F630" s="71"/>
      <c r="G630" s="164"/>
      <c r="H630" s="160"/>
      <c r="I630" s="160"/>
      <c r="J630" s="160"/>
    </row>
    <row r="631" spans="1:10">
      <c r="A631" s="11" t="s">
        <v>628</v>
      </c>
      <c r="B631" s="57"/>
      <c r="C631" s="26" t="s">
        <v>182</v>
      </c>
      <c r="D631" s="70"/>
      <c r="E631" s="70"/>
      <c r="F631" s="71"/>
      <c r="G631" s="164"/>
      <c r="H631" s="160"/>
      <c r="I631" s="160"/>
      <c r="J631" s="160"/>
    </row>
    <row r="632" spans="1:10">
      <c r="A632" s="11" t="s">
        <v>629</v>
      </c>
      <c r="B632" s="57"/>
      <c r="C632" s="27" t="s">
        <v>630</v>
      </c>
      <c r="D632" s="70">
        <v>0</v>
      </c>
      <c r="E632" s="70">
        <v>0</v>
      </c>
      <c r="F632" s="71">
        <v>0</v>
      </c>
      <c r="G632" s="164"/>
      <c r="H632" s="162"/>
      <c r="I632" s="162"/>
      <c r="J632" s="162"/>
    </row>
    <row r="633" spans="1:10">
      <c r="A633" s="11" t="s">
        <v>631</v>
      </c>
      <c r="B633" s="57"/>
      <c r="C633" s="26" t="s">
        <v>607</v>
      </c>
      <c r="D633" s="70"/>
      <c r="E633" s="70"/>
      <c r="F633" s="71"/>
      <c r="G633" s="164"/>
      <c r="H633" s="160"/>
      <c r="I633" s="160"/>
      <c r="J633" s="160"/>
    </row>
    <row r="634" spans="1:10">
      <c r="A634" s="11" t="s">
        <v>632</v>
      </c>
      <c r="B634" s="57"/>
      <c r="C634" s="26" t="s">
        <v>182</v>
      </c>
      <c r="D634" s="70"/>
      <c r="E634" s="70"/>
      <c r="F634" s="71"/>
      <c r="G634" s="164"/>
      <c r="H634" s="160"/>
      <c r="I634" s="160"/>
      <c r="J634" s="160"/>
    </row>
    <row r="635" spans="1:10">
      <c r="A635" s="5" t="s">
        <v>633</v>
      </c>
      <c r="B635" s="50"/>
      <c r="C635" s="39" t="s">
        <v>634</v>
      </c>
      <c r="D635" s="66">
        <v>0</v>
      </c>
      <c r="E635" s="66">
        <v>0</v>
      </c>
      <c r="F635" s="65">
        <v>0</v>
      </c>
      <c r="G635" s="159"/>
      <c r="H635" s="161"/>
      <c r="I635" s="162"/>
      <c r="J635" s="161"/>
    </row>
    <row r="636" spans="1:10">
      <c r="A636" s="5" t="s">
        <v>635</v>
      </c>
      <c r="B636" s="50"/>
      <c r="C636" s="39" t="s">
        <v>636</v>
      </c>
      <c r="D636" s="66"/>
      <c r="E636" s="66"/>
      <c r="F636" s="65"/>
      <c r="G636" s="159"/>
      <c r="H636" s="160"/>
      <c r="I636" s="162"/>
      <c r="J636" s="162"/>
    </row>
    <row r="637" spans="1:10" ht="15.75" thickBot="1">
      <c r="A637" s="12" t="s">
        <v>637</v>
      </c>
      <c r="B637" s="50"/>
      <c r="C637" s="39" t="s">
        <v>638</v>
      </c>
      <c r="D637" s="66"/>
      <c r="E637" s="66"/>
      <c r="F637" s="65"/>
      <c r="G637" s="159"/>
      <c r="H637" s="160"/>
      <c r="I637" s="160"/>
      <c r="J637" s="160"/>
    </row>
    <row r="638" spans="1:10" ht="17.25" thickTop="1" thickBot="1">
      <c r="A638" s="9"/>
      <c r="B638" s="49"/>
      <c r="C638" s="47" t="s">
        <v>639</v>
      </c>
      <c r="D638" s="72">
        <v>5442815</v>
      </c>
      <c r="E638" s="72">
        <v>5442815</v>
      </c>
      <c r="F638" s="73">
        <v>0</v>
      </c>
      <c r="G638" s="163"/>
      <c r="H638" s="161"/>
      <c r="I638" s="161"/>
      <c r="J638" s="162"/>
    </row>
    <row r="639" spans="1:10" ht="15.75" thickTop="1">
      <c r="G639" s="166"/>
      <c r="H639" s="166"/>
      <c r="I639" s="166"/>
      <c r="J639" s="166"/>
    </row>
    <row r="640" spans="1:10">
      <c r="G640" s="166"/>
      <c r="H640" s="166"/>
      <c r="I640" s="166"/>
      <c r="J640" s="166"/>
    </row>
    <row r="641" spans="4:10">
      <c r="D641" s="83"/>
      <c r="G641" s="166"/>
      <c r="H641" s="166"/>
      <c r="I641" s="166"/>
      <c r="J641" s="166"/>
    </row>
    <row r="642" spans="4:10">
      <c r="G642" s="166"/>
      <c r="H642" s="166"/>
      <c r="I642" s="166"/>
      <c r="J642" s="166"/>
    </row>
    <row r="643" spans="4:10">
      <c r="G643" s="166"/>
      <c r="H643" s="166"/>
      <c r="I643" s="166"/>
      <c r="J643" s="166"/>
    </row>
    <row r="644" spans="4:10">
      <c r="G644" s="166"/>
      <c r="H644" s="166"/>
      <c r="I644" s="166"/>
      <c r="J644" s="166"/>
    </row>
    <row r="645" spans="4:10">
      <c r="G645" s="166"/>
      <c r="H645" s="166"/>
      <c r="I645" s="166"/>
      <c r="J645" s="166"/>
    </row>
    <row r="646" spans="4:10">
      <c r="G646" s="166"/>
      <c r="H646" s="166"/>
      <c r="I646" s="166"/>
      <c r="J646" s="166"/>
    </row>
    <row r="647" spans="4:10">
      <c r="G647" s="166"/>
      <c r="H647" s="166"/>
      <c r="I647" s="166"/>
      <c r="J647" s="166"/>
    </row>
    <row r="648" spans="4:10">
      <c r="G648" s="166"/>
      <c r="H648" s="166"/>
      <c r="I648" s="166"/>
      <c r="J648" s="166"/>
    </row>
    <row r="649" spans="4:10">
      <c r="G649" s="166"/>
      <c r="H649" s="166"/>
      <c r="I649" s="166"/>
      <c r="J649" s="166"/>
    </row>
    <row r="650" spans="4:10">
      <c r="G650" s="166"/>
      <c r="H650" s="166"/>
      <c r="I650" s="166"/>
      <c r="J650" s="166"/>
    </row>
    <row r="651" spans="4:10">
      <c r="G651" s="166"/>
      <c r="H651" s="166"/>
      <c r="I651" s="166"/>
      <c r="J651" s="166"/>
    </row>
    <row r="652" spans="4:10">
      <c r="G652" s="166"/>
      <c r="H652" s="166"/>
      <c r="I652" s="166"/>
      <c r="J652" s="166"/>
    </row>
    <row r="653" spans="4:10">
      <c r="G653" s="166"/>
      <c r="H653" s="166"/>
      <c r="I653" s="166"/>
      <c r="J653" s="166"/>
    </row>
    <row r="654" spans="4:10">
      <c r="G654" s="166"/>
      <c r="H654" s="166"/>
      <c r="I654" s="166"/>
      <c r="J654" s="166"/>
    </row>
    <row r="655" spans="4:10">
      <c r="G655" s="166"/>
      <c r="H655" s="166"/>
      <c r="I655" s="166"/>
      <c r="J655" s="166"/>
    </row>
    <row r="656" spans="4:10">
      <c r="G656" s="166"/>
      <c r="H656" s="166"/>
      <c r="I656" s="166"/>
      <c r="J656" s="166"/>
    </row>
  </sheetData>
  <mergeCells count="3">
    <mergeCell ref="A1:C2"/>
    <mergeCell ref="A10:F10"/>
    <mergeCell ref="D15:F1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24"/>
  <sheetViews>
    <sheetView zoomScale="75" zoomScaleNormal="75" workbookViewId="0">
      <selection activeCell="A17" sqref="A17:J638"/>
    </sheetView>
  </sheetViews>
  <sheetFormatPr baseColWidth="10" defaultRowHeight="15"/>
  <cols>
    <col min="1" max="1" width="13.28515625" customWidth="1"/>
    <col min="9" max="9" width="8.28515625" customWidth="1"/>
    <col min="11" max="11" width="31.7109375" customWidth="1"/>
    <col min="12" max="12" width="29.7109375" customWidth="1"/>
    <col min="13" max="13" width="22.28515625" customWidth="1"/>
  </cols>
  <sheetData>
    <row r="1" spans="1:12" ht="16.5" customHeight="1">
      <c r="A1" s="189" t="s">
        <v>867</v>
      </c>
      <c r="B1" s="189"/>
      <c r="C1" s="189"/>
      <c r="D1" s="90"/>
      <c r="E1" s="90"/>
      <c r="F1" s="90"/>
      <c r="G1" s="90"/>
      <c r="H1" s="90"/>
      <c r="I1" s="90"/>
    </row>
    <row r="2" spans="1:12" ht="16.5" customHeight="1">
      <c r="A2" s="189"/>
      <c r="B2" s="189"/>
      <c r="C2" s="189"/>
      <c r="D2" s="90"/>
      <c r="E2" s="90"/>
      <c r="F2" s="90"/>
      <c r="G2" s="90"/>
      <c r="H2" s="90"/>
      <c r="I2" s="90"/>
    </row>
    <row r="3" spans="1:12" ht="17.25">
      <c r="A3" s="91"/>
      <c r="B3" s="90"/>
      <c r="C3" s="90"/>
      <c r="D3" s="90"/>
      <c r="E3" s="90"/>
      <c r="F3" s="90"/>
      <c r="G3" s="90"/>
      <c r="H3" s="90"/>
      <c r="I3" s="90"/>
    </row>
    <row r="4" spans="1:12" ht="17.25">
      <c r="A4" s="91"/>
      <c r="B4" s="90"/>
      <c r="C4" s="90"/>
      <c r="D4" s="90"/>
      <c r="E4" s="90"/>
      <c r="F4" s="90"/>
      <c r="G4" s="90"/>
      <c r="H4" s="90"/>
      <c r="I4" s="90"/>
    </row>
    <row r="5" spans="1:12" ht="17.25">
      <c r="A5" s="91"/>
      <c r="B5" s="90"/>
      <c r="C5" s="90"/>
      <c r="D5" s="90"/>
      <c r="E5" s="90"/>
      <c r="F5" s="90"/>
      <c r="G5" s="90"/>
      <c r="H5" s="90"/>
      <c r="I5" s="90"/>
    </row>
    <row r="6" spans="1:12" ht="17.25">
      <c r="A6" s="92" t="s">
        <v>872</v>
      </c>
      <c r="B6" s="90"/>
      <c r="C6" s="90"/>
      <c r="D6" s="90"/>
      <c r="E6" s="90"/>
      <c r="F6" s="90"/>
      <c r="G6" s="90"/>
      <c r="H6" s="90"/>
      <c r="I6" s="90"/>
    </row>
    <row r="7" spans="1:12" ht="17.25">
      <c r="A7" s="92" t="s">
        <v>1177</v>
      </c>
      <c r="B7" s="91"/>
      <c r="C7" s="90"/>
      <c r="D7" s="90"/>
      <c r="E7" s="90"/>
      <c r="F7" s="90"/>
      <c r="G7" s="90"/>
      <c r="H7" s="90"/>
      <c r="I7" s="90"/>
    </row>
    <row r="8" spans="1:12" ht="17.25">
      <c r="A8" s="92" t="s">
        <v>1176</v>
      </c>
      <c r="B8" s="93"/>
      <c r="C8" s="94"/>
      <c r="D8" s="94"/>
      <c r="E8" s="94"/>
      <c r="F8" s="94"/>
      <c r="G8" s="94"/>
      <c r="H8" s="94"/>
      <c r="I8" s="94"/>
    </row>
    <row r="9" spans="1:12" ht="17.25">
      <c r="A9" s="90"/>
      <c r="B9" s="90"/>
      <c r="C9" s="90"/>
      <c r="D9" s="90"/>
      <c r="E9" s="90"/>
      <c r="F9" s="90"/>
      <c r="G9" s="90"/>
      <c r="H9" s="90"/>
      <c r="I9" s="90"/>
    </row>
    <row r="10" spans="1:12" ht="17.25" customHeight="1">
      <c r="A10" s="190" t="s">
        <v>1180</v>
      </c>
      <c r="B10" s="190"/>
      <c r="C10" s="190"/>
      <c r="D10" s="190"/>
      <c r="E10" s="190"/>
      <c r="F10" s="190"/>
      <c r="G10" s="190"/>
      <c r="H10" s="190"/>
      <c r="I10" s="190"/>
    </row>
    <row r="12" spans="1:12" ht="25.9" customHeight="1">
      <c r="A12" s="95" t="s">
        <v>863</v>
      </c>
      <c r="B12" s="96"/>
      <c r="C12" s="96"/>
      <c r="D12" s="96"/>
      <c r="E12" s="97" t="s">
        <v>871</v>
      </c>
      <c r="F12" s="98"/>
      <c r="G12" s="98"/>
    </row>
    <row r="13" spans="1:12" ht="25.9" customHeight="1" thickBot="1">
      <c r="A13" s="95"/>
      <c r="B13" s="96"/>
      <c r="C13" s="96"/>
      <c r="D13" s="96"/>
      <c r="E13" s="97"/>
      <c r="F13" s="98"/>
      <c r="G13" s="98"/>
    </row>
    <row r="14" spans="1:12" ht="15.75" thickBot="1">
      <c r="K14" s="193">
        <v>2023</v>
      </c>
      <c r="L14" s="194"/>
    </row>
    <row r="15" spans="1:12" ht="17.25" thickBot="1">
      <c r="A15" s="198" t="s">
        <v>648</v>
      </c>
      <c r="B15" s="199"/>
      <c r="C15" s="199"/>
      <c r="D15" s="199"/>
      <c r="E15" s="199"/>
      <c r="F15" s="199"/>
      <c r="G15" s="199"/>
      <c r="H15" s="199"/>
      <c r="I15" s="199"/>
      <c r="J15" s="200"/>
      <c r="K15" s="100" t="s">
        <v>649</v>
      </c>
      <c r="L15" s="101" t="s">
        <v>650</v>
      </c>
    </row>
    <row r="16" spans="1:12" ht="16.5">
      <c r="A16" s="201" t="s">
        <v>652</v>
      </c>
      <c r="B16" s="202"/>
      <c r="C16" s="202"/>
      <c r="D16" s="202"/>
      <c r="E16" s="202"/>
      <c r="F16" s="202"/>
      <c r="G16" s="202"/>
      <c r="H16" s="202"/>
      <c r="I16" s="202"/>
      <c r="J16" s="203"/>
      <c r="K16" s="102">
        <v>3355420</v>
      </c>
      <c r="L16" s="102">
        <v>3101789</v>
      </c>
    </row>
    <row r="17" spans="1:12" ht="16.5">
      <c r="A17" s="195" t="s">
        <v>877</v>
      </c>
      <c r="B17" s="196"/>
      <c r="C17" s="196"/>
      <c r="D17" s="196"/>
      <c r="E17" s="196"/>
      <c r="F17" s="196"/>
      <c r="G17" s="196"/>
      <c r="H17" s="196"/>
      <c r="I17" s="196"/>
      <c r="J17" s="197"/>
      <c r="K17" s="102">
        <v>253631</v>
      </c>
      <c r="L17" s="102">
        <v>0</v>
      </c>
    </row>
    <row r="18" spans="1:12" ht="16.5">
      <c r="A18" s="195" t="s">
        <v>653</v>
      </c>
      <c r="B18" s="196"/>
      <c r="C18" s="196"/>
      <c r="D18" s="196"/>
      <c r="E18" s="196"/>
      <c r="F18" s="196"/>
      <c r="G18" s="196"/>
      <c r="H18" s="196"/>
      <c r="I18" s="196"/>
      <c r="J18" s="197"/>
      <c r="K18" s="102">
        <v>3024705</v>
      </c>
      <c r="L18" s="102">
        <v>2276653</v>
      </c>
    </row>
    <row r="19" spans="1:12" ht="16.5">
      <c r="A19" s="195" t="s">
        <v>878</v>
      </c>
      <c r="B19" s="196"/>
      <c r="C19" s="196"/>
      <c r="D19" s="196"/>
      <c r="E19" s="196"/>
      <c r="F19" s="196"/>
      <c r="G19" s="196"/>
      <c r="H19" s="196"/>
      <c r="I19" s="196"/>
      <c r="J19" s="197"/>
      <c r="K19" s="102">
        <v>748052</v>
      </c>
      <c r="L19" s="102">
        <v>0</v>
      </c>
    </row>
    <row r="20" spans="1:12" ht="16.5">
      <c r="A20" s="195" t="s">
        <v>654</v>
      </c>
      <c r="B20" s="196"/>
      <c r="C20" s="196"/>
      <c r="D20" s="196"/>
      <c r="E20" s="196"/>
      <c r="F20" s="196"/>
      <c r="G20" s="196"/>
      <c r="H20" s="196"/>
      <c r="I20" s="196"/>
      <c r="J20" s="197"/>
      <c r="K20" s="102">
        <v>2714182</v>
      </c>
      <c r="L20" s="102">
        <v>1534414</v>
      </c>
    </row>
    <row r="21" spans="1:12" ht="16.5">
      <c r="A21" s="195" t="s">
        <v>879</v>
      </c>
      <c r="B21" s="196"/>
      <c r="C21" s="196"/>
      <c r="D21" s="196"/>
      <c r="E21" s="196"/>
      <c r="F21" s="196"/>
      <c r="G21" s="196"/>
      <c r="H21" s="196"/>
      <c r="I21" s="196"/>
      <c r="J21" s="197"/>
      <c r="K21" s="102">
        <v>1179768</v>
      </c>
      <c r="L21" s="102">
        <v>0</v>
      </c>
    </row>
    <row r="22" spans="1:12" ht="16.5">
      <c r="A22" s="195" t="s">
        <v>655</v>
      </c>
      <c r="B22" s="196"/>
      <c r="C22" s="196"/>
      <c r="D22" s="196"/>
      <c r="E22" s="196"/>
      <c r="F22" s="196"/>
      <c r="G22" s="196"/>
      <c r="H22" s="196"/>
      <c r="I22" s="196"/>
      <c r="J22" s="197"/>
      <c r="K22" s="102">
        <v>2715224</v>
      </c>
      <c r="L22" s="102">
        <v>1529901</v>
      </c>
    </row>
    <row r="23" spans="1:12" ht="16.5">
      <c r="A23" s="195" t="s">
        <v>880</v>
      </c>
      <c r="B23" s="196"/>
      <c r="C23" s="196"/>
      <c r="D23" s="196"/>
      <c r="E23" s="196"/>
      <c r="F23" s="196"/>
      <c r="G23" s="196"/>
      <c r="H23" s="196"/>
      <c r="I23" s="196"/>
      <c r="J23" s="197"/>
      <c r="K23" s="103"/>
      <c r="L23" s="103"/>
    </row>
    <row r="24" spans="1:12" ht="16.5">
      <c r="A24" s="195" t="s">
        <v>660</v>
      </c>
      <c r="B24" s="196"/>
      <c r="C24" s="196"/>
      <c r="D24" s="196"/>
      <c r="E24" s="196"/>
      <c r="F24" s="196"/>
      <c r="G24" s="196"/>
      <c r="H24" s="196"/>
      <c r="I24" s="196"/>
      <c r="J24" s="197"/>
      <c r="K24" s="102">
        <v>-1042</v>
      </c>
      <c r="L24" s="102">
        <v>4403</v>
      </c>
    </row>
    <row r="25" spans="1:12" ht="16.5">
      <c r="A25" s="195" t="s">
        <v>661</v>
      </c>
      <c r="B25" s="196"/>
      <c r="C25" s="196"/>
      <c r="D25" s="196"/>
      <c r="E25" s="196"/>
      <c r="F25" s="196"/>
      <c r="G25" s="196"/>
      <c r="H25" s="196"/>
      <c r="I25" s="196"/>
      <c r="J25" s="197"/>
      <c r="K25" s="102">
        <v>-1042</v>
      </c>
      <c r="L25" s="103">
        <v>172</v>
      </c>
    </row>
    <row r="26" spans="1:12" ht="16.5">
      <c r="A26" s="195" t="s">
        <v>881</v>
      </c>
      <c r="B26" s="196"/>
      <c r="C26" s="196"/>
      <c r="D26" s="196"/>
      <c r="E26" s="196"/>
      <c r="F26" s="196"/>
      <c r="G26" s="196"/>
      <c r="H26" s="196"/>
      <c r="I26" s="196"/>
      <c r="J26" s="197"/>
      <c r="K26" s="103"/>
      <c r="L26" s="102">
        <v>4231</v>
      </c>
    </row>
    <row r="27" spans="1:12" ht="16.5">
      <c r="A27" s="195" t="s">
        <v>662</v>
      </c>
      <c r="B27" s="196"/>
      <c r="C27" s="196"/>
      <c r="D27" s="196"/>
      <c r="E27" s="196"/>
      <c r="F27" s="196"/>
      <c r="G27" s="196"/>
      <c r="H27" s="196"/>
      <c r="I27" s="196"/>
      <c r="J27" s="197"/>
      <c r="K27" s="102"/>
      <c r="L27" s="103">
        <v>110</v>
      </c>
    </row>
    <row r="28" spans="1:12" ht="16.5">
      <c r="A28" s="195" t="s">
        <v>663</v>
      </c>
      <c r="B28" s="196"/>
      <c r="C28" s="196"/>
      <c r="D28" s="196"/>
      <c r="E28" s="196"/>
      <c r="F28" s="196"/>
      <c r="G28" s="196"/>
      <c r="H28" s="196"/>
      <c r="I28" s="196"/>
      <c r="J28" s="197"/>
      <c r="K28" s="102">
        <v>310523</v>
      </c>
      <c r="L28" s="102">
        <v>742239</v>
      </c>
    </row>
    <row r="29" spans="1:12" ht="16.5">
      <c r="A29" s="195" t="s">
        <v>882</v>
      </c>
      <c r="B29" s="196"/>
      <c r="C29" s="196"/>
      <c r="D29" s="196"/>
      <c r="E29" s="196"/>
      <c r="F29" s="196"/>
      <c r="G29" s="196"/>
      <c r="H29" s="196"/>
      <c r="I29" s="196"/>
      <c r="J29" s="197"/>
      <c r="K29" s="102">
        <v>0</v>
      </c>
      <c r="L29" s="102">
        <v>431716</v>
      </c>
    </row>
    <row r="30" spans="1:12" ht="16.5">
      <c r="A30" s="195" t="s">
        <v>883</v>
      </c>
      <c r="B30" s="196"/>
      <c r="C30" s="196"/>
      <c r="D30" s="196"/>
      <c r="E30" s="196"/>
      <c r="F30" s="196"/>
      <c r="G30" s="196"/>
      <c r="H30" s="196"/>
      <c r="I30" s="196"/>
      <c r="J30" s="197"/>
      <c r="K30" s="102">
        <v>1856</v>
      </c>
      <c r="L30" s="102">
        <v>1</v>
      </c>
    </row>
    <row r="31" spans="1:12" ht="16.5">
      <c r="A31" s="195" t="s">
        <v>665</v>
      </c>
      <c r="B31" s="196"/>
      <c r="C31" s="196"/>
      <c r="D31" s="196"/>
      <c r="E31" s="196"/>
      <c r="F31" s="196"/>
      <c r="G31" s="196"/>
      <c r="H31" s="196"/>
      <c r="I31" s="196"/>
      <c r="J31" s="197"/>
      <c r="K31" s="103">
        <v>1860</v>
      </c>
      <c r="L31" s="103">
        <v>4</v>
      </c>
    </row>
    <row r="32" spans="1:12" ht="16.5">
      <c r="A32" s="195" t="s">
        <v>884</v>
      </c>
      <c r="B32" s="196"/>
      <c r="C32" s="196"/>
      <c r="D32" s="196"/>
      <c r="E32" s="196"/>
      <c r="F32" s="196"/>
      <c r="G32" s="196"/>
      <c r="H32" s="196"/>
      <c r="I32" s="196"/>
      <c r="J32" s="197"/>
      <c r="K32" s="103"/>
      <c r="L32" s="103">
        <v>1</v>
      </c>
    </row>
    <row r="33" spans="1:12" ht="16.5">
      <c r="A33" s="195" t="s">
        <v>885</v>
      </c>
      <c r="B33" s="196"/>
      <c r="C33" s="196"/>
      <c r="D33" s="196"/>
      <c r="E33" s="196"/>
      <c r="F33" s="196"/>
      <c r="G33" s="196"/>
      <c r="H33" s="196"/>
      <c r="I33" s="196"/>
      <c r="J33" s="197"/>
      <c r="K33" s="102">
        <v>305</v>
      </c>
      <c r="L33" s="102">
        <v>8867</v>
      </c>
    </row>
    <row r="34" spans="1:12" ht="16.5">
      <c r="A34" s="195" t="s">
        <v>668</v>
      </c>
      <c r="B34" s="196"/>
      <c r="C34" s="196"/>
      <c r="D34" s="196"/>
      <c r="E34" s="196"/>
      <c r="F34" s="196"/>
      <c r="G34" s="196"/>
      <c r="H34" s="196"/>
      <c r="I34" s="196"/>
      <c r="J34" s="197"/>
      <c r="K34" s="102">
        <v>11595</v>
      </c>
      <c r="L34" s="102">
        <v>429505</v>
      </c>
    </row>
    <row r="35" spans="1:12" ht="16.5">
      <c r="A35" s="195" t="s">
        <v>672</v>
      </c>
      <c r="B35" s="196"/>
      <c r="C35" s="196"/>
      <c r="D35" s="196"/>
      <c r="E35" s="196"/>
      <c r="F35" s="196"/>
      <c r="G35" s="196"/>
      <c r="H35" s="196"/>
      <c r="I35" s="196"/>
      <c r="J35" s="197"/>
      <c r="K35" s="102">
        <v>1017</v>
      </c>
      <c r="L35" s="102">
        <v>208809</v>
      </c>
    </row>
    <row r="36" spans="1:12" ht="16.5">
      <c r="A36" s="195" t="s">
        <v>673</v>
      </c>
      <c r="B36" s="196"/>
      <c r="C36" s="196"/>
      <c r="D36" s="196"/>
      <c r="E36" s="196"/>
      <c r="F36" s="196"/>
      <c r="G36" s="196"/>
      <c r="H36" s="196"/>
      <c r="I36" s="196"/>
      <c r="J36" s="197"/>
      <c r="K36" s="103"/>
      <c r="L36" s="103">
        <v>8</v>
      </c>
    </row>
    <row r="37" spans="1:12" ht="16.5">
      <c r="A37" s="195" t="s">
        <v>674</v>
      </c>
      <c r="B37" s="196"/>
      <c r="C37" s="196"/>
      <c r="D37" s="196"/>
      <c r="E37" s="196"/>
      <c r="F37" s="196"/>
      <c r="G37" s="196"/>
      <c r="H37" s="196"/>
      <c r="I37" s="196"/>
      <c r="J37" s="197"/>
      <c r="K37" s="103">
        <v>639</v>
      </c>
      <c r="L37" s="102">
        <v>206537</v>
      </c>
    </row>
    <row r="38" spans="1:12" ht="16.5">
      <c r="A38" s="195" t="s">
        <v>675</v>
      </c>
      <c r="B38" s="196"/>
      <c r="C38" s="196"/>
      <c r="D38" s="196"/>
      <c r="E38" s="196"/>
      <c r="F38" s="196"/>
      <c r="G38" s="196"/>
      <c r="H38" s="196"/>
      <c r="I38" s="196"/>
      <c r="J38" s="197"/>
      <c r="K38" s="102">
        <v>378</v>
      </c>
      <c r="L38" s="102">
        <v>2264</v>
      </c>
    </row>
    <row r="39" spans="1:12" ht="16.5">
      <c r="A39" s="195" t="s">
        <v>676</v>
      </c>
      <c r="B39" s="196"/>
      <c r="C39" s="196"/>
      <c r="D39" s="196"/>
      <c r="E39" s="196"/>
      <c r="F39" s="196"/>
      <c r="G39" s="196"/>
      <c r="H39" s="196"/>
      <c r="I39" s="196"/>
      <c r="J39" s="197"/>
      <c r="K39" s="102">
        <v>8727</v>
      </c>
      <c r="L39" s="102">
        <v>162582</v>
      </c>
    </row>
    <row r="40" spans="1:12" ht="16.5">
      <c r="A40" s="195" t="s">
        <v>673</v>
      </c>
      <c r="B40" s="196"/>
      <c r="C40" s="196"/>
      <c r="D40" s="196"/>
      <c r="E40" s="196"/>
      <c r="F40" s="196"/>
      <c r="G40" s="196"/>
      <c r="H40" s="196"/>
      <c r="I40" s="196"/>
      <c r="J40" s="197"/>
      <c r="K40" s="102">
        <v>7590</v>
      </c>
      <c r="L40" s="102">
        <v>20995</v>
      </c>
    </row>
    <row r="41" spans="1:12" ht="16.5">
      <c r="A41" s="195" t="s">
        <v>674</v>
      </c>
      <c r="B41" s="196"/>
      <c r="C41" s="196"/>
      <c r="D41" s="196"/>
      <c r="E41" s="196"/>
      <c r="F41" s="196"/>
      <c r="G41" s="196"/>
      <c r="H41" s="196"/>
      <c r="I41" s="196"/>
      <c r="J41" s="197"/>
      <c r="K41" s="102">
        <v>22</v>
      </c>
      <c r="L41" s="102">
        <v>15754</v>
      </c>
    </row>
    <row r="42" spans="1:12" ht="16.5">
      <c r="A42" s="195" t="s">
        <v>675</v>
      </c>
      <c r="B42" s="196"/>
      <c r="C42" s="196"/>
      <c r="D42" s="196"/>
      <c r="E42" s="196"/>
      <c r="F42" s="196"/>
      <c r="G42" s="196"/>
      <c r="H42" s="196"/>
      <c r="I42" s="196"/>
      <c r="J42" s="197"/>
      <c r="K42" s="102">
        <v>1115</v>
      </c>
      <c r="L42" s="102">
        <v>125833</v>
      </c>
    </row>
    <row r="43" spans="1:12" ht="16.5">
      <c r="A43" s="195" t="s">
        <v>886</v>
      </c>
      <c r="B43" s="196"/>
      <c r="C43" s="196"/>
      <c r="D43" s="196"/>
      <c r="E43" s="196"/>
      <c r="F43" s="196"/>
      <c r="G43" s="196"/>
      <c r="H43" s="196"/>
      <c r="I43" s="196"/>
      <c r="J43" s="197"/>
      <c r="K43" s="102">
        <v>1851</v>
      </c>
      <c r="L43" s="102">
        <v>58030</v>
      </c>
    </row>
    <row r="44" spans="1:12" ht="16.5">
      <c r="A44" s="195" t="s">
        <v>673</v>
      </c>
      <c r="B44" s="196"/>
      <c r="C44" s="196"/>
      <c r="D44" s="196"/>
      <c r="E44" s="196"/>
      <c r="F44" s="196"/>
      <c r="G44" s="196"/>
      <c r="H44" s="196"/>
      <c r="I44" s="196"/>
      <c r="J44" s="197"/>
      <c r="K44" s="102">
        <v>533</v>
      </c>
      <c r="L44" s="102">
        <v>5</v>
      </c>
    </row>
    <row r="45" spans="1:12" ht="16.5">
      <c r="A45" s="195" t="s">
        <v>674</v>
      </c>
      <c r="B45" s="196"/>
      <c r="C45" s="196"/>
      <c r="D45" s="196"/>
      <c r="E45" s="196"/>
      <c r="F45" s="196"/>
      <c r="G45" s="196"/>
      <c r="H45" s="196"/>
      <c r="I45" s="196"/>
      <c r="J45" s="197"/>
      <c r="K45" s="102">
        <v>1292</v>
      </c>
      <c r="L45" s="102">
        <v>57826</v>
      </c>
    </row>
    <row r="46" spans="1:12" ht="16.5">
      <c r="A46" s="195" t="s">
        <v>887</v>
      </c>
      <c r="B46" s="196"/>
      <c r="C46" s="196"/>
      <c r="D46" s="196"/>
      <c r="E46" s="196"/>
      <c r="F46" s="196"/>
      <c r="G46" s="196"/>
      <c r="H46" s="196"/>
      <c r="I46" s="196"/>
      <c r="J46" s="197"/>
      <c r="K46" s="102">
        <v>26</v>
      </c>
      <c r="L46" s="102">
        <v>199</v>
      </c>
    </row>
    <row r="47" spans="1:12" ht="16.5">
      <c r="A47" s="195" t="s">
        <v>681</v>
      </c>
      <c r="B47" s="196"/>
      <c r="C47" s="196"/>
      <c r="D47" s="196"/>
      <c r="E47" s="196"/>
      <c r="F47" s="196"/>
      <c r="G47" s="196"/>
      <c r="H47" s="196"/>
      <c r="I47" s="196"/>
      <c r="J47" s="197"/>
      <c r="K47" s="103"/>
      <c r="L47" s="102">
        <v>84</v>
      </c>
    </row>
    <row r="48" spans="1:12" ht="16.5">
      <c r="A48" s="195" t="s">
        <v>682</v>
      </c>
      <c r="B48" s="196"/>
      <c r="C48" s="196"/>
      <c r="D48" s="196"/>
      <c r="E48" s="196"/>
      <c r="F48" s="196"/>
      <c r="G48" s="196"/>
      <c r="H48" s="196"/>
      <c r="I48" s="196"/>
      <c r="J48" s="197"/>
      <c r="K48" s="102">
        <v>13957</v>
      </c>
      <c r="L48" s="102">
        <v>26208</v>
      </c>
    </row>
    <row r="49" spans="1:12" ht="16.5">
      <c r="A49" s="195" t="s">
        <v>683</v>
      </c>
      <c r="B49" s="196"/>
      <c r="C49" s="196"/>
      <c r="D49" s="196"/>
      <c r="E49" s="196"/>
      <c r="F49" s="196"/>
      <c r="G49" s="196"/>
      <c r="H49" s="196"/>
      <c r="I49" s="196"/>
      <c r="J49" s="197"/>
      <c r="K49" s="102">
        <v>2203</v>
      </c>
      <c r="L49" s="102">
        <v>4614</v>
      </c>
    </row>
    <row r="50" spans="1:12" ht="16.5">
      <c r="A50" s="195" t="s">
        <v>684</v>
      </c>
      <c r="B50" s="196"/>
      <c r="C50" s="196"/>
      <c r="D50" s="196"/>
      <c r="E50" s="196"/>
      <c r="F50" s="196"/>
      <c r="G50" s="196"/>
      <c r="H50" s="196"/>
      <c r="I50" s="196"/>
      <c r="J50" s="197"/>
      <c r="K50" s="102">
        <v>11754</v>
      </c>
      <c r="L50" s="102">
        <v>21594</v>
      </c>
    </row>
    <row r="51" spans="1:12" ht="16.5">
      <c r="A51" s="195" t="s">
        <v>86</v>
      </c>
      <c r="B51" s="196"/>
      <c r="C51" s="196"/>
      <c r="D51" s="196"/>
      <c r="E51" s="196"/>
      <c r="F51" s="196"/>
      <c r="G51" s="196"/>
      <c r="H51" s="196"/>
      <c r="I51" s="196"/>
      <c r="J51" s="197"/>
      <c r="K51" s="102">
        <v>22</v>
      </c>
      <c r="L51" s="102">
        <v>3327</v>
      </c>
    </row>
    <row r="52" spans="1:12" ht="16.5">
      <c r="A52" s="195" t="s">
        <v>88</v>
      </c>
      <c r="B52" s="196"/>
      <c r="C52" s="196"/>
      <c r="D52" s="196"/>
      <c r="E52" s="196"/>
      <c r="F52" s="196"/>
      <c r="G52" s="196"/>
      <c r="H52" s="196"/>
      <c r="I52" s="196"/>
      <c r="J52" s="197"/>
      <c r="K52" s="102">
        <v>735</v>
      </c>
      <c r="L52" s="102">
        <v>7846</v>
      </c>
    </row>
    <row r="53" spans="1:12" ht="16.5">
      <c r="A53" s="195" t="s">
        <v>685</v>
      </c>
      <c r="B53" s="196"/>
      <c r="C53" s="196"/>
      <c r="D53" s="196"/>
      <c r="E53" s="196"/>
      <c r="F53" s="196"/>
      <c r="G53" s="196"/>
      <c r="H53" s="196"/>
      <c r="I53" s="196"/>
      <c r="J53" s="197"/>
      <c r="K53" s="102">
        <v>10997</v>
      </c>
      <c r="L53" s="102">
        <v>10421</v>
      </c>
    </row>
    <row r="54" spans="1:12" ht="16.5">
      <c r="A54" s="195" t="s">
        <v>888</v>
      </c>
      <c r="B54" s="196"/>
      <c r="C54" s="196"/>
      <c r="D54" s="196"/>
      <c r="E54" s="196"/>
      <c r="F54" s="196"/>
      <c r="G54" s="196"/>
      <c r="H54" s="196"/>
      <c r="I54" s="196"/>
      <c r="J54" s="197"/>
      <c r="K54" s="102">
        <v>9962</v>
      </c>
      <c r="L54" s="102">
        <v>7192</v>
      </c>
    </row>
    <row r="55" spans="1:12" ht="16.5">
      <c r="A55" s="195" t="s">
        <v>889</v>
      </c>
      <c r="B55" s="196"/>
      <c r="C55" s="196"/>
      <c r="D55" s="196"/>
      <c r="E55" s="196"/>
      <c r="F55" s="196"/>
      <c r="G55" s="196"/>
      <c r="H55" s="196"/>
      <c r="I55" s="196"/>
      <c r="J55" s="197"/>
      <c r="K55" s="102">
        <v>9956</v>
      </c>
      <c r="L55" s="102">
        <v>21</v>
      </c>
    </row>
    <row r="56" spans="1:12" ht="16.5">
      <c r="A56" s="195" t="s">
        <v>890</v>
      </c>
      <c r="B56" s="196"/>
      <c r="C56" s="196"/>
      <c r="D56" s="196"/>
      <c r="E56" s="196"/>
      <c r="F56" s="196"/>
      <c r="G56" s="196"/>
      <c r="H56" s="196"/>
      <c r="I56" s="196"/>
      <c r="J56" s="197"/>
      <c r="K56" s="102">
        <v>6</v>
      </c>
      <c r="L56" s="102">
        <v>7171</v>
      </c>
    </row>
    <row r="57" spans="1:12" ht="16.5">
      <c r="A57" s="195" t="s">
        <v>891</v>
      </c>
      <c r="B57" s="196"/>
      <c r="C57" s="196"/>
      <c r="D57" s="196"/>
      <c r="E57" s="196"/>
      <c r="F57" s="196"/>
      <c r="G57" s="196"/>
      <c r="H57" s="196"/>
      <c r="I57" s="196"/>
      <c r="J57" s="197"/>
      <c r="K57" s="102">
        <v>870</v>
      </c>
      <c r="L57" s="102">
        <v>15903</v>
      </c>
    </row>
    <row r="58" spans="1:12" ht="16.5">
      <c r="A58" s="195" t="s">
        <v>892</v>
      </c>
      <c r="B58" s="196"/>
      <c r="C58" s="196"/>
      <c r="D58" s="196"/>
      <c r="E58" s="196"/>
      <c r="F58" s="196"/>
      <c r="G58" s="196"/>
      <c r="H58" s="196"/>
      <c r="I58" s="196"/>
      <c r="J58" s="197"/>
      <c r="K58" s="102">
        <v>872</v>
      </c>
      <c r="L58" s="102">
        <v>17325</v>
      </c>
    </row>
    <row r="59" spans="1:12" ht="16.5">
      <c r="A59" s="195" t="s">
        <v>893</v>
      </c>
      <c r="B59" s="196"/>
      <c r="C59" s="196"/>
      <c r="D59" s="196"/>
      <c r="E59" s="196"/>
      <c r="F59" s="196"/>
      <c r="G59" s="196"/>
      <c r="H59" s="196"/>
      <c r="I59" s="196"/>
      <c r="J59" s="197"/>
      <c r="K59" s="102">
        <v>-2</v>
      </c>
      <c r="L59" s="102">
        <v>-2636</v>
      </c>
    </row>
    <row r="60" spans="1:12" ht="16.5">
      <c r="A60" s="195" t="s">
        <v>894</v>
      </c>
      <c r="B60" s="196"/>
      <c r="C60" s="196"/>
      <c r="D60" s="196"/>
      <c r="E60" s="196"/>
      <c r="F60" s="196"/>
      <c r="G60" s="196"/>
      <c r="H60" s="196"/>
      <c r="I60" s="196"/>
      <c r="J60" s="197"/>
      <c r="K60" s="102"/>
      <c r="L60" s="102">
        <v>1214</v>
      </c>
    </row>
    <row r="61" spans="1:12" ht="16.5">
      <c r="A61" s="195" t="s">
        <v>895</v>
      </c>
      <c r="B61" s="196"/>
      <c r="C61" s="196"/>
      <c r="D61" s="196"/>
      <c r="E61" s="196"/>
      <c r="F61" s="196"/>
      <c r="G61" s="196"/>
      <c r="H61" s="196"/>
      <c r="I61" s="196"/>
      <c r="J61" s="197"/>
      <c r="K61" s="103"/>
      <c r="L61" s="103"/>
    </row>
    <row r="62" spans="1:12" ht="16.5">
      <c r="A62" s="195" t="s">
        <v>692</v>
      </c>
      <c r="B62" s="196"/>
      <c r="C62" s="196"/>
      <c r="D62" s="196"/>
      <c r="E62" s="196"/>
      <c r="F62" s="196"/>
      <c r="G62" s="196"/>
      <c r="H62" s="196"/>
      <c r="I62" s="196"/>
      <c r="J62" s="197"/>
      <c r="K62" s="102">
        <v>10</v>
      </c>
      <c r="L62" s="102">
        <v>195</v>
      </c>
    </row>
    <row r="63" spans="1:12" ht="16.5">
      <c r="A63" s="195" t="s">
        <v>896</v>
      </c>
      <c r="B63" s="196"/>
      <c r="C63" s="196"/>
      <c r="D63" s="196"/>
      <c r="E63" s="196"/>
      <c r="F63" s="196"/>
      <c r="G63" s="196"/>
      <c r="H63" s="196"/>
      <c r="I63" s="196"/>
      <c r="J63" s="197"/>
      <c r="K63" s="102">
        <v>10</v>
      </c>
      <c r="L63" s="102">
        <v>195</v>
      </c>
    </row>
    <row r="64" spans="1:12" ht="16.5">
      <c r="A64" s="195" t="s">
        <v>897</v>
      </c>
      <c r="B64" s="196"/>
      <c r="C64" s="196"/>
      <c r="D64" s="196"/>
      <c r="E64" s="196"/>
      <c r="F64" s="196"/>
      <c r="G64" s="196"/>
      <c r="H64" s="196"/>
      <c r="I64" s="196"/>
      <c r="J64" s="197"/>
      <c r="K64" s="103"/>
      <c r="L64" s="103"/>
    </row>
    <row r="65" spans="1:12" ht="16.5">
      <c r="A65" s="195" t="s">
        <v>898</v>
      </c>
      <c r="B65" s="196"/>
      <c r="C65" s="196"/>
      <c r="D65" s="196"/>
      <c r="E65" s="196"/>
      <c r="F65" s="196"/>
      <c r="G65" s="196"/>
      <c r="H65" s="196"/>
      <c r="I65" s="196"/>
      <c r="J65" s="197"/>
      <c r="K65" s="102">
        <v>746</v>
      </c>
      <c r="L65" s="102">
        <v>269</v>
      </c>
    </row>
    <row r="66" spans="1:12" ht="16.5">
      <c r="A66" s="195" t="s">
        <v>899</v>
      </c>
      <c r="B66" s="196"/>
      <c r="C66" s="196"/>
      <c r="D66" s="196"/>
      <c r="E66" s="196"/>
      <c r="F66" s="196"/>
      <c r="G66" s="196"/>
      <c r="H66" s="196"/>
      <c r="I66" s="196"/>
      <c r="J66" s="197"/>
      <c r="K66" s="102">
        <v>1801</v>
      </c>
      <c r="L66" s="102">
        <v>29693</v>
      </c>
    </row>
    <row r="67" spans="1:12" ht="16.5">
      <c r="A67" s="195" t="s">
        <v>698</v>
      </c>
      <c r="B67" s="196"/>
      <c r="C67" s="196"/>
      <c r="D67" s="196"/>
      <c r="E67" s="196"/>
      <c r="F67" s="196"/>
      <c r="G67" s="196"/>
      <c r="H67" s="196"/>
      <c r="I67" s="196"/>
      <c r="J67" s="197"/>
      <c r="K67" s="102">
        <v>1135</v>
      </c>
      <c r="L67" s="102">
        <v>10227</v>
      </c>
    </row>
    <row r="68" spans="1:12" ht="16.5">
      <c r="A68" s="195" t="s">
        <v>699</v>
      </c>
      <c r="B68" s="196"/>
      <c r="C68" s="196"/>
      <c r="D68" s="196"/>
      <c r="E68" s="196"/>
      <c r="F68" s="196"/>
      <c r="G68" s="196"/>
      <c r="H68" s="196"/>
      <c r="I68" s="196"/>
      <c r="J68" s="197"/>
      <c r="K68" s="102">
        <v>666</v>
      </c>
      <c r="L68" s="102">
        <v>18606</v>
      </c>
    </row>
    <row r="69" spans="1:12" ht="16.5">
      <c r="A69" s="195" t="s">
        <v>900</v>
      </c>
      <c r="B69" s="196"/>
      <c r="C69" s="196"/>
      <c r="D69" s="196"/>
      <c r="E69" s="196"/>
      <c r="F69" s="196"/>
      <c r="G69" s="196"/>
      <c r="H69" s="196"/>
      <c r="I69" s="196"/>
      <c r="J69" s="197"/>
      <c r="K69" s="103"/>
      <c r="L69" s="102">
        <v>860</v>
      </c>
    </row>
    <row r="70" spans="1:12" ht="16.5">
      <c r="A70" s="195" t="s">
        <v>130</v>
      </c>
      <c r="B70" s="196"/>
      <c r="C70" s="196"/>
      <c r="D70" s="196"/>
      <c r="E70" s="196"/>
      <c r="F70" s="196"/>
      <c r="G70" s="196"/>
      <c r="H70" s="196"/>
      <c r="I70" s="196"/>
      <c r="J70" s="197"/>
      <c r="K70" s="102">
        <v>27906</v>
      </c>
      <c r="L70" s="102">
        <v>218580</v>
      </c>
    </row>
    <row r="71" spans="1:12" ht="16.5">
      <c r="A71" s="204" t="s">
        <v>901</v>
      </c>
      <c r="B71" s="205"/>
      <c r="C71" s="205"/>
      <c r="D71" s="205"/>
      <c r="E71" s="205"/>
      <c r="F71" s="205"/>
      <c r="G71" s="205"/>
      <c r="H71" s="205"/>
      <c r="I71" s="205"/>
      <c r="J71" s="206"/>
      <c r="K71" s="103">
        <v>44</v>
      </c>
      <c r="L71" s="103">
        <v>2616</v>
      </c>
    </row>
    <row r="72" spans="1:12" ht="16.5">
      <c r="A72" s="204" t="s">
        <v>902</v>
      </c>
      <c r="B72" s="205"/>
      <c r="C72" s="205"/>
      <c r="D72" s="205"/>
      <c r="E72" s="205"/>
      <c r="F72" s="205"/>
      <c r="G72" s="205"/>
      <c r="H72" s="205"/>
      <c r="I72" s="205"/>
      <c r="J72" s="206"/>
      <c r="K72" s="102">
        <v>11811</v>
      </c>
      <c r="L72" s="102">
        <v>6365</v>
      </c>
    </row>
    <row r="73" spans="1:12" ht="16.5">
      <c r="A73" s="195" t="s">
        <v>903</v>
      </c>
      <c r="B73" s="196"/>
      <c r="C73" s="196"/>
      <c r="D73" s="196"/>
      <c r="E73" s="196"/>
      <c r="F73" s="196"/>
      <c r="G73" s="196"/>
      <c r="H73" s="196"/>
      <c r="I73" s="196"/>
      <c r="J73" s="197"/>
      <c r="K73" s="102">
        <v>16051</v>
      </c>
      <c r="L73" s="102">
        <v>209599</v>
      </c>
    </row>
    <row r="74" spans="1:12" ht="16.5">
      <c r="A74" s="195" t="s">
        <v>144</v>
      </c>
      <c r="B74" s="196"/>
      <c r="C74" s="196"/>
      <c r="D74" s="196"/>
      <c r="E74" s="196"/>
      <c r="F74" s="196"/>
      <c r="G74" s="196"/>
      <c r="H74" s="196"/>
      <c r="I74" s="196"/>
      <c r="J74" s="197"/>
      <c r="K74" s="102">
        <v>149</v>
      </c>
      <c r="L74" s="102">
        <v>1673</v>
      </c>
    </row>
    <row r="75" spans="1:12" ht="16.5">
      <c r="A75" s="195" t="s">
        <v>904</v>
      </c>
      <c r="B75" s="196"/>
      <c r="C75" s="196"/>
      <c r="D75" s="196"/>
      <c r="E75" s="196"/>
      <c r="F75" s="196"/>
      <c r="G75" s="196"/>
      <c r="H75" s="196"/>
      <c r="I75" s="196"/>
      <c r="J75" s="197"/>
      <c r="K75" s="103">
        <v>92</v>
      </c>
      <c r="L75" s="103">
        <v>1641</v>
      </c>
    </row>
    <row r="76" spans="1:12" ht="16.5">
      <c r="A76" s="195" t="s">
        <v>905</v>
      </c>
      <c r="B76" s="196"/>
      <c r="C76" s="196"/>
      <c r="D76" s="196"/>
      <c r="E76" s="196"/>
      <c r="F76" s="196"/>
      <c r="G76" s="196"/>
      <c r="H76" s="196"/>
      <c r="I76" s="196"/>
      <c r="J76" s="197"/>
      <c r="K76" s="103">
        <v>57</v>
      </c>
      <c r="L76" s="102">
        <v>32</v>
      </c>
    </row>
    <row r="77" spans="1:12" ht="16.5">
      <c r="A77" s="195" t="s">
        <v>906</v>
      </c>
      <c r="B77" s="196"/>
      <c r="C77" s="196"/>
      <c r="D77" s="196"/>
      <c r="E77" s="196"/>
      <c r="F77" s="196"/>
      <c r="G77" s="196"/>
      <c r="H77" s="196"/>
      <c r="I77" s="196"/>
      <c r="J77" s="197"/>
      <c r="K77" s="102">
        <v>241366</v>
      </c>
      <c r="L77" s="102">
        <v>4153</v>
      </c>
    </row>
    <row r="78" spans="1:12" ht="16.5">
      <c r="A78" s="195" t="s">
        <v>907</v>
      </c>
      <c r="B78" s="196"/>
      <c r="C78" s="196"/>
      <c r="D78" s="196"/>
      <c r="E78" s="196"/>
      <c r="F78" s="196"/>
      <c r="G78" s="196"/>
      <c r="H78" s="196"/>
      <c r="I78" s="196"/>
      <c r="J78" s="197"/>
      <c r="K78" s="102">
        <v>121538</v>
      </c>
      <c r="L78" s="102">
        <v>803013</v>
      </c>
    </row>
    <row r="79" spans="1:12" ht="16.5">
      <c r="A79" s="195" t="s">
        <v>908</v>
      </c>
      <c r="B79" s="196"/>
      <c r="C79" s="196"/>
      <c r="D79" s="196"/>
      <c r="E79" s="196"/>
      <c r="F79" s="196"/>
      <c r="G79" s="196"/>
      <c r="H79" s="196"/>
      <c r="I79" s="196"/>
      <c r="J79" s="197"/>
      <c r="K79" s="102">
        <v>11923</v>
      </c>
      <c r="L79" s="123">
        <v>8688</v>
      </c>
    </row>
    <row r="80" spans="1:12" ht="16.5">
      <c r="A80" s="195" t="s">
        <v>714</v>
      </c>
      <c r="B80" s="196"/>
      <c r="C80" s="196"/>
      <c r="D80" s="196"/>
      <c r="E80" s="196"/>
      <c r="F80" s="196"/>
      <c r="G80" s="196"/>
      <c r="H80" s="196"/>
      <c r="I80" s="196"/>
      <c r="J80" s="197"/>
      <c r="K80" s="102">
        <v>108640</v>
      </c>
      <c r="L80" s="102">
        <v>794258</v>
      </c>
    </row>
    <row r="81" spans="1:12" ht="16.5">
      <c r="A81" s="195" t="s">
        <v>715</v>
      </c>
      <c r="B81" s="196"/>
      <c r="C81" s="196"/>
      <c r="D81" s="196"/>
      <c r="E81" s="196"/>
      <c r="F81" s="196"/>
      <c r="G81" s="196"/>
      <c r="H81" s="196"/>
      <c r="I81" s="196"/>
      <c r="J81" s="197"/>
      <c r="K81" s="102">
        <v>108387</v>
      </c>
      <c r="L81" s="102">
        <v>314181</v>
      </c>
    </row>
    <row r="82" spans="1:12" ht="16.5">
      <c r="A82" s="195" t="s">
        <v>909</v>
      </c>
      <c r="B82" s="196"/>
      <c r="C82" s="196"/>
      <c r="D82" s="196"/>
      <c r="E82" s="196"/>
      <c r="F82" s="196"/>
      <c r="G82" s="196"/>
      <c r="H82" s="196"/>
      <c r="I82" s="196"/>
      <c r="J82" s="197"/>
      <c r="K82" s="102">
        <v>108387</v>
      </c>
      <c r="L82" s="102">
        <v>314181</v>
      </c>
    </row>
    <row r="83" spans="1:12" ht="16.5">
      <c r="A83" s="195" t="s">
        <v>910</v>
      </c>
      <c r="B83" s="196"/>
      <c r="C83" s="196"/>
      <c r="D83" s="196"/>
      <c r="E83" s="196"/>
      <c r="F83" s="196"/>
      <c r="G83" s="196"/>
      <c r="H83" s="196"/>
      <c r="I83" s="196"/>
      <c r="J83" s="197"/>
      <c r="K83" s="102">
        <v>0</v>
      </c>
      <c r="L83" s="102">
        <v>96858</v>
      </c>
    </row>
    <row r="84" spans="1:12" ht="16.5">
      <c r="A84" s="195" t="s">
        <v>718</v>
      </c>
      <c r="B84" s="196"/>
      <c r="C84" s="196"/>
      <c r="D84" s="196"/>
      <c r="E84" s="196"/>
      <c r="F84" s="196"/>
      <c r="G84" s="196"/>
      <c r="H84" s="196"/>
      <c r="I84" s="196"/>
      <c r="J84" s="197"/>
      <c r="K84" s="103"/>
      <c r="L84" s="102">
        <v>96858</v>
      </c>
    </row>
    <row r="85" spans="1:12" ht="16.5">
      <c r="A85" s="195" t="s">
        <v>911</v>
      </c>
      <c r="B85" s="196"/>
      <c r="C85" s="196"/>
      <c r="D85" s="196"/>
      <c r="E85" s="196"/>
      <c r="F85" s="196"/>
      <c r="G85" s="196"/>
      <c r="H85" s="196"/>
      <c r="I85" s="196"/>
      <c r="J85" s="197"/>
      <c r="K85" s="103"/>
      <c r="L85" s="103"/>
    </row>
    <row r="86" spans="1:12" ht="16.5">
      <c r="A86" s="195" t="s">
        <v>912</v>
      </c>
      <c r="B86" s="196"/>
      <c r="C86" s="196"/>
      <c r="D86" s="196"/>
      <c r="E86" s="196"/>
      <c r="F86" s="196"/>
      <c r="G86" s="196"/>
      <c r="H86" s="196"/>
      <c r="I86" s="196"/>
      <c r="J86" s="197"/>
      <c r="K86" s="102">
        <v>0</v>
      </c>
      <c r="L86" s="102">
        <v>0</v>
      </c>
    </row>
    <row r="87" spans="1:12" ht="16.5">
      <c r="A87" s="195" t="s">
        <v>913</v>
      </c>
      <c r="B87" s="196"/>
      <c r="C87" s="196"/>
      <c r="D87" s="196"/>
      <c r="E87" s="196"/>
      <c r="F87" s="196"/>
      <c r="G87" s="196"/>
      <c r="H87" s="196"/>
      <c r="I87" s="196"/>
      <c r="J87" s="197"/>
      <c r="K87" s="103"/>
      <c r="L87" s="103"/>
    </row>
    <row r="88" spans="1:12" ht="16.5">
      <c r="A88" s="195" t="s">
        <v>914</v>
      </c>
      <c r="B88" s="196"/>
      <c r="C88" s="196"/>
      <c r="D88" s="196"/>
      <c r="E88" s="196"/>
      <c r="F88" s="196"/>
      <c r="G88" s="196"/>
      <c r="H88" s="196"/>
      <c r="I88" s="196"/>
      <c r="J88" s="197"/>
      <c r="K88" s="103"/>
      <c r="L88" s="103"/>
    </row>
    <row r="89" spans="1:12" ht="16.5">
      <c r="A89" s="195" t="s">
        <v>915</v>
      </c>
      <c r="B89" s="196"/>
      <c r="C89" s="196"/>
      <c r="D89" s="196"/>
      <c r="E89" s="196"/>
      <c r="F89" s="196"/>
      <c r="G89" s="196"/>
      <c r="H89" s="196"/>
      <c r="I89" s="196"/>
      <c r="J89" s="197"/>
      <c r="K89" s="103"/>
      <c r="L89" s="103"/>
    </row>
    <row r="90" spans="1:12" ht="16.5">
      <c r="A90" s="195" t="s">
        <v>724</v>
      </c>
      <c r="B90" s="196"/>
      <c r="C90" s="196"/>
      <c r="D90" s="196"/>
      <c r="E90" s="196"/>
      <c r="F90" s="196"/>
      <c r="G90" s="196"/>
      <c r="H90" s="196"/>
      <c r="I90" s="196"/>
      <c r="J90" s="197"/>
      <c r="K90" s="103">
        <v>108387</v>
      </c>
      <c r="L90" s="102">
        <v>217323</v>
      </c>
    </row>
    <row r="91" spans="1:12" ht="16.5">
      <c r="A91" s="195" t="s">
        <v>725</v>
      </c>
      <c r="B91" s="196"/>
      <c r="C91" s="196"/>
      <c r="D91" s="196"/>
      <c r="E91" s="196"/>
      <c r="F91" s="196"/>
      <c r="G91" s="196"/>
      <c r="H91" s="196"/>
      <c r="I91" s="196"/>
      <c r="J91" s="197"/>
      <c r="K91" s="102">
        <v>0</v>
      </c>
      <c r="L91" s="102">
        <v>0</v>
      </c>
    </row>
    <row r="92" spans="1:12" ht="16.5">
      <c r="A92" s="195" t="s">
        <v>726</v>
      </c>
      <c r="B92" s="196"/>
      <c r="C92" s="196"/>
      <c r="D92" s="196"/>
      <c r="E92" s="196"/>
      <c r="F92" s="196"/>
      <c r="G92" s="196"/>
      <c r="H92" s="196"/>
      <c r="I92" s="196"/>
      <c r="J92" s="197"/>
      <c r="K92" s="103"/>
      <c r="L92" s="103"/>
    </row>
    <row r="93" spans="1:12" ht="16.5">
      <c r="A93" s="195" t="s">
        <v>727</v>
      </c>
      <c r="B93" s="196"/>
      <c r="C93" s="196"/>
      <c r="D93" s="196"/>
      <c r="E93" s="196"/>
      <c r="F93" s="196"/>
      <c r="G93" s="196"/>
      <c r="H93" s="196"/>
      <c r="I93" s="196"/>
      <c r="J93" s="197"/>
      <c r="K93" s="103"/>
      <c r="L93" s="103"/>
    </row>
    <row r="94" spans="1:12" ht="16.5">
      <c r="A94" s="195" t="s">
        <v>916</v>
      </c>
      <c r="B94" s="196"/>
      <c r="C94" s="196"/>
      <c r="D94" s="196"/>
      <c r="E94" s="196"/>
      <c r="F94" s="196"/>
      <c r="G94" s="196"/>
      <c r="H94" s="196"/>
      <c r="I94" s="196"/>
      <c r="J94" s="197"/>
      <c r="K94" s="102">
        <v>0</v>
      </c>
      <c r="L94" s="102">
        <v>0</v>
      </c>
    </row>
    <row r="95" spans="1:12" ht="16.5">
      <c r="A95" s="195" t="s">
        <v>917</v>
      </c>
      <c r="B95" s="196"/>
      <c r="C95" s="196"/>
      <c r="D95" s="196"/>
      <c r="E95" s="196"/>
      <c r="F95" s="196"/>
      <c r="G95" s="196"/>
      <c r="H95" s="196"/>
      <c r="I95" s="196"/>
      <c r="J95" s="197"/>
      <c r="K95" s="103"/>
      <c r="L95" s="103"/>
    </row>
    <row r="96" spans="1:12" ht="16.5">
      <c r="A96" s="195" t="s">
        <v>914</v>
      </c>
      <c r="B96" s="196"/>
      <c r="C96" s="196"/>
      <c r="D96" s="196"/>
      <c r="E96" s="196"/>
      <c r="F96" s="196"/>
      <c r="G96" s="196"/>
      <c r="H96" s="196"/>
      <c r="I96" s="196"/>
      <c r="J96" s="197"/>
      <c r="K96" s="103"/>
      <c r="L96" s="103"/>
    </row>
    <row r="97" spans="1:12" ht="16.5">
      <c r="A97" s="195" t="s">
        <v>918</v>
      </c>
      <c r="B97" s="196"/>
      <c r="C97" s="196"/>
      <c r="D97" s="196"/>
      <c r="E97" s="196"/>
      <c r="F97" s="196"/>
      <c r="G97" s="196"/>
      <c r="H97" s="196"/>
      <c r="I97" s="196"/>
      <c r="J97" s="197"/>
      <c r="K97" s="103"/>
      <c r="L97" s="103"/>
    </row>
    <row r="98" spans="1:12" ht="16.5">
      <c r="A98" s="195" t="s">
        <v>732</v>
      </c>
      <c r="B98" s="196"/>
      <c r="C98" s="196"/>
      <c r="D98" s="196"/>
      <c r="E98" s="196"/>
      <c r="F98" s="196"/>
      <c r="G98" s="196"/>
      <c r="H98" s="196"/>
      <c r="I98" s="196"/>
      <c r="J98" s="197"/>
      <c r="K98" s="102">
        <v>80</v>
      </c>
      <c r="L98" s="102">
        <v>3998</v>
      </c>
    </row>
    <row r="99" spans="1:12" ht="16.5">
      <c r="A99" s="195" t="s">
        <v>909</v>
      </c>
      <c r="B99" s="196"/>
      <c r="C99" s="196"/>
      <c r="D99" s="196"/>
      <c r="E99" s="196"/>
      <c r="F99" s="196"/>
      <c r="G99" s="196"/>
      <c r="H99" s="196"/>
      <c r="I99" s="196"/>
      <c r="J99" s="197"/>
      <c r="K99" s="102">
        <v>60</v>
      </c>
      <c r="L99" s="102">
        <v>0</v>
      </c>
    </row>
    <row r="100" spans="1:12" ht="16.5">
      <c r="A100" s="195" t="s">
        <v>919</v>
      </c>
      <c r="B100" s="196"/>
      <c r="C100" s="196"/>
      <c r="D100" s="196"/>
      <c r="E100" s="196"/>
      <c r="F100" s="196"/>
      <c r="G100" s="196"/>
      <c r="H100" s="196"/>
      <c r="I100" s="196"/>
      <c r="J100" s="197"/>
      <c r="K100" s="103">
        <v>52</v>
      </c>
      <c r="L100" s="103"/>
    </row>
    <row r="101" spans="1:12" ht="16.5">
      <c r="A101" s="195" t="s">
        <v>920</v>
      </c>
      <c r="B101" s="196"/>
      <c r="C101" s="196"/>
      <c r="D101" s="196"/>
      <c r="E101" s="196"/>
      <c r="F101" s="196"/>
      <c r="G101" s="196"/>
      <c r="H101" s="196"/>
      <c r="I101" s="196"/>
      <c r="J101" s="197"/>
      <c r="K101" s="102">
        <v>8</v>
      </c>
      <c r="L101" s="102">
        <v>0</v>
      </c>
    </row>
    <row r="102" spans="1:12" ht="16.5">
      <c r="A102" s="195" t="s">
        <v>736</v>
      </c>
      <c r="B102" s="196"/>
      <c r="C102" s="196"/>
      <c r="D102" s="196"/>
      <c r="E102" s="196"/>
      <c r="F102" s="196"/>
      <c r="G102" s="196"/>
      <c r="H102" s="196"/>
      <c r="I102" s="196"/>
      <c r="J102" s="197"/>
      <c r="K102" s="103">
        <v>8</v>
      </c>
      <c r="L102" s="103"/>
    </row>
    <row r="103" spans="1:12" ht="16.5">
      <c r="A103" s="195" t="s">
        <v>737</v>
      </c>
      <c r="B103" s="196"/>
      <c r="C103" s="196"/>
      <c r="D103" s="196"/>
      <c r="E103" s="196"/>
      <c r="F103" s="196"/>
      <c r="G103" s="196"/>
      <c r="H103" s="196"/>
      <c r="I103" s="196"/>
      <c r="J103" s="197"/>
      <c r="K103" s="103"/>
      <c r="L103" s="103"/>
    </row>
    <row r="104" spans="1:12" ht="16.5">
      <c r="A104" s="195" t="s">
        <v>725</v>
      </c>
      <c r="B104" s="196"/>
      <c r="C104" s="196"/>
      <c r="D104" s="196"/>
      <c r="E104" s="196"/>
      <c r="F104" s="196"/>
      <c r="G104" s="196"/>
      <c r="H104" s="196"/>
      <c r="I104" s="196"/>
      <c r="J104" s="197"/>
      <c r="K104" s="102">
        <v>20</v>
      </c>
      <c r="L104" s="102">
        <v>3998</v>
      </c>
    </row>
    <row r="105" spans="1:12" ht="16.5">
      <c r="A105" s="195" t="s">
        <v>921</v>
      </c>
      <c r="B105" s="196"/>
      <c r="C105" s="196"/>
      <c r="D105" s="196"/>
      <c r="E105" s="196"/>
      <c r="F105" s="196"/>
      <c r="G105" s="196"/>
      <c r="H105" s="196"/>
      <c r="I105" s="196"/>
      <c r="J105" s="197"/>
      <c r="K105" s="102">
        <v>20</v>
      </c>
      <c r="L105" s="102">
        <v>3993</v>
      </c>
    </row>
    <row r="106" spans="1:12" ht="16.5">
      <c r="A106" s="195" t="s">
        <v>922</v>
      </c>
      <c r="B106" s="196"/>
      <c r="C106" s="196"/>
      <c r="D106" s="196"/>
      <c r="E106" s="196"/>
      <c r="F106" s="196"/>
      <c r="G106" s="196"/>
      <c r="H106" s="196"/>
      <c r="I106" s="196"/>
      <c r="J106" s="197"/>
      <c r="K106" s="102"/>
      <c r="L106" s="103">
        <v>5</v>
      </c>
    </row>
    <row r="107" spans="1:12" ht="16.5">
      <c r="A107" s="195" t="s">
        <v>740</v>
      </c>
      <c r="B107" s="196"/>
      <c r="C107" s="196"/>
      <c r="D107" s="196"/>
      <c r="E107" s="196"/>
      <c r="F107" s="196"/>
      <c r="G107" s="196"/>
      <c r="H107" s="196"/>
      <c r="I107" s="196"/>
      <c r="J107" s="197"/>
      <c r="K107" s="102">
        <v>173</v>
      </c>
      <c r="L107" s="102">
        <v>476079</v>
      </c>
    </row>
    <row r="108" spans="1:12" ht="16.5">
      <c r="A108" s="195" t="s">
        <v>741</v>
      </c>
      <c r="B108" s="196"/>
      <c r="C108" s="196"/>
      <c r="D108" s="196"/>
      <c r="E108" s="196"/>
      <c r="F108" s="196"/>
      <c r="G108" s="196"/>
      <c r="H108" s="196"/>
      <c r="I108" s="196"/>
      <c r="J108" s="197"/>
      <c r="K108" s="103"/>
      <c r="L108" s="102">
        <v>411800</v>
      </c>
    </row>
    <row r="109" spans="1:12" ht="16.5">
      <c r="A109" s="195" t="s">
        <v>725</v>
      </c>
      <c r="B109" s="196"/>
      <c r="C109" s="196"/>
      <c r="D109" s="196"/>
      <c r="E109" s="196"/>
      <c r="F109" s="196"/>
      <c r="G109" s="196"/>
      <c r="H109" s="196"/>
      <c r="I109" s="196"/>
      <c r="J109" s="197"/>
      <c r="K109" s="102"/>
      <c r="L109" s="102">
        <v>64281</v>
      </c>
    </row>
    <row r="110" spans="1:12" ht="16.5">
      <c r="A110" s="195" t="s">
        <v>923</v>
      </c>
      <c r="B110" s="196"/>
      <c r="C110" s="196"/>
      <c r="D110" s="196"/>
      <c r="E110" s="196"/>
      <c r="F110" s="196"/>
      <c r="G110" s="196"/>
      <c r="H110" s="196"/>
      <c r="I110" s="196"/>
      <c r="J110" s="197"/>
      <c r="K110" s="102">
        <v>173</v>
      </c>
      <c r="L110" s="103">
        <v>-2</v>
      </c>
    </row>
    <row r="111" spans="1:12" ht="16.5">
      <c r="A111" s="195" t="s">
        <v>749</v>
      </c>
      <c r="B111" s="196"/>
      <c r="C111" s="196"/>
      <c r="D111" s="196"/>
      <c r="E111" s="196"/>
      <c r="F111" s="196"/>
      <c r="G111" s="196"/>
      <c r="H111" s="196"/>
      <c r="I111" s="196"/>
      <c r="J111" s="197"/>
      <c r="K111" s="102">
        <v>0</v>
      </c>
      <c r="L111" s="102">
        <v>0</v>
      </c>
    </row>
    <row r="112" spans="1:12" ht="16.5">
      <c r="A112" s="195" t="s">
        <v>924</v>
      </c>
      <c r="B112" s="196"/>
      <c r="C112" s="196"/>
      <c r="D112" s="196"/>
      <c r="E112" s="196"/>
      <c r="F112" s="196"/>
      <c r="G112" s="196"/>
      <c r="H112" s="196"/>
      <c r="I112" s="196"/>
      <c r="J112" s="197"/>
      <c r="K112" s="103"/>
      <c r="L112" s="103"/>
    </row>
    <row r="113" spans="1:12" ht="16.5">
      <c r="A113" s="195" t="s">
        <v>725</v>
      </c>
      <c r="B113" s="196"/>
      <c r="C113" s="196"/>
      <c r="D113" s="196"/>
      <c r="E113" s="196"/>
      <c r="F113" s="196"/>
      <c r="G113" s="196"/>
      <c r="H113" s="196"/>
      <c r="I113" s="196"/>
      <c r="J113" s="197"/>
      <c r="K113" s="103"/>
      <c r="L113" s="103"/>
    </row>
    <row r="114" spans="1:12" ht="16.5">
      <c r="A114" s="195" t="s">
        <v>751</v>
      </c>
      <c r="B114" s="196"/>
      <c r="C114" s="196"/>
      <c r="D114" s="196"/>
      <c r="E114" s="196"/>
      <c r="F114" s="196"/>
      <c r="G114" s="196"/>
      <c r="H114" s="196"/>
      <c r="I114" s="196"/>
      <c r="J114" s="197"/>
      <c r="K114" s="102">
        <v>975</v>
      </c>
      <c r="L114" s="102">
        <v>67</v>
      </c>
    </row>
    <row r="115" spans="1:12" ht="16.5">
      <c r="A115" s="195" t="s">
        <v>925</v>
      </c>
      <c r="B115" s="196"/>
      <c r="C115" s="196"/>
      <c r="D115" s="196"/>
      <c r="E115" s="196"/>
      <c r="F115" s="196"/>
      <c r="G115" s="196"/>
      <c r="H115" s="196"/>
      <c r="I115" s="196"/>
      <c r="J115" s="197"/>
      <c r="K115" s="103"/>
      <c r="L115" s="103"/>
    </row>
    <row r="116" spans="1:12" ht="16.5">
      <c r="A116" s="195" t="s">
        <v>926</v>
      </c>
      <c r="B116" s="196"/>
      <c r="C116" s="196"/>
      <c r="D116" s="196"/>
      <c r="E116" s="196"/>
      <c r="F116" s="196"/>
      <c r="G116" s="196"/>
      <c r="H116" s="196"/>
      <c r="I116" s="196"/>
      <c r="J116" s="197"/>
      <c r="K116" s="103">
        <v>869</v>
      </c>
      <c r="L116" s="103"/>
    </row>
    <row r="117" spans="1:12" ht="16.5">
      <c r="A117" s="195" t="s">
        <v>752</v>
      </c>
      <c r="B117" s="196"/>
      <c r="C117" s="196"/>
      <c r="D117" s="196"/>
      <c r="E117" s="196"/>
      <c r="F117" s="196"/>
      <c r="G117" s="196"/>
      <c r="H117" s="196"/>
      <c r="I117" s="196"/>
      <c r="J117" s="197"/>
      <c r="K117" s="102">
        <v>106</v>
      </c>
      <c r="L117" s="102">
        <v>67</v>
      </c>
    </row>
    <row r="118" spans="1:12" ht="16.5">
      <c r="A118" s="195" t="s">
        <v>755</v>
      </c>
      <c r="B118" s="196"/>
      <c r="C118" s="196"/>
      <c r="D118" s="196"/>
      <c r="E118" s="196"/>
      <c r="F118" s="196"/>
      <c r="G118" s="196"/>
      <c r="H118" s="196"/>
      <c r="I118" s="196"/>
      <c r="J118" s="197"/>
      <c r="K118" s="102">
        <v>209177</v>
      </c>
      <c r="L118" s="102">
        <v>22123</v>
      </c>
    </row>
    <row r="119" spans="1:12" ht="16.5">
      <c r="A119" s="195" t="s">
        <v>756</v>
      </c>
      <c r="B119" s="196"/>
      <c r="C119" s="196"/>
      <c r="D119" s="196"/>
      <c r="E119" s="196"/>
      <c r="F119" s="196"/>
      <c r="G119" s="196"/>
      <c r="H119" s="196"/>
      <c r="I119" s="196"/>
      <c r="J119" s="197"/>
      <c r="K119" s="102">
        <v>48824</v>
      </c>
      <c r="L119" s="102">
        <v>2357</v>
      </c>
    </row>
    <row r="120" spans="1:12" ht="16.5">
      <c r="A120" s="195" t="s">
        <v>927</v>
      </c>
      <c r="B120" s="196"/>
      <c r="C120" s="196"/>
      <c r="D120" s="196"/>
      <c r="E120" s="196"/>
      <c r="F120" s="196"/>
      <c r="G120" s="196"/>
      <c r="H120" s="196"/>
      <c r="I120" s="196"/>
      <c r="J120" s="197"/>
      <c r="K120" s="102">
        <v>335</v>
      </c>
      <c r="L120" s="102"/>
    </row>
    <row r="121" spans="1:12" ht="16.5">
      <c r="A121" s="195" t="s">
        <v>758</v>
      </c>
      <c r="B121" s="196"/>
      <c r="C121" s="196"/>
      <c r="D121" s="196"/>
      <c r="E121" s="196"/>
      <c r="F121" s="196"/>
      <c r="G121" s="196"/>
      <c r="H121" s="196"/>
      <c r="I121" s="196"/>
      <c r="J121" s="197"/>
      <c r="K121" s="102">
        <v>3</v>
      </c>
      <c r="L121" s="102">
        <v>61</v>
      </c>
    </row>
    <row r="122" spans="1:12" ht="16.5">
      <c r="A122" s="195" t="s">
        <v>759</v>
      </c>
      <c r="B122" s="196"/>
      <c r="C122" s="196"/>
      <c r="D122" s="196"/>
      <c r="E122" s="196"/>
      <c r="F122" s="196"/>
      <c r="G122" s="196"/>
      <c r="H122" s="196"/>
      <c r="I122" s="196"/>
      <c r="J122" s="197"/>
      <c r="K122" s="102">
        <v>10</v>
      </c>
      <c r="L122" s="102">
        <v>109</v>
      </c>
    </row>
    <row r="123" spans="1:12" ht="16.5">
      <c r="A123" s="195" t="s">
        <v>760</v>
      </c>
      <c r="B123" s="196"/>
      <c r="C123" s="196"/>
      <c r="D123" s="196"/>
      <c r="E123" s="196"/>
      <c r="F123" s="196"/>
      <c r="G123" s="196"/>
      <c r="H123" s="196"/>
      <c r="I123" s="196"/>
      <c r="J123" s="197"/>
      <c r="K123" s="102"/>
      <c r="L123" s="102">
        <v>2184</v>
      </c>
    </row>
    <row r="124" spans="1:12" ht="16.5">
      <c r="A124" s="195" t="s">
        <v>928</v>
      </c>
      <c r="B124" s="196"/>
      <c r="C124" s="196"/>
      <c r="D124" s="196"/>
      <c r="E124" s="196"/>
      <c r="F124" s="196"/>
      <c r="G124" s="196"/>
      <c r="H124" s="196"/>
      <c r="I124" s="196"/>
      <c r="J124" s="197"/>
      <c r="K124" s="102">
        <v>48476</v>
      </c>
      <c r="L124" s="102">
        <v>3</v>
      </c>
    </row>
    <row r="125" spans="1:12" ht="16.5">
      <c r="A125" s="195" t="s">
        <v>929</v>
      </c>
      <c r="B125" s="196"/>
      <c r="C125" s="196"/>
      <c r="D125" s="196"/>
      <c r="E125" s="196"/>
      <c r="F125" s="196"/>
      <c r="G125" s="196"/>
      <c r="H125" s="196"/>
      <c r="I125" s="196"/>
      <c r="J125" s="197"/>
      <c r="K125" s="102">
        <v>160353</v>
      </c>
      <c r="L125" s="102">
        <v>19766</v>
      </c>
    </row>
    <row r="126" spans="1:12" ht="16.5">
      <c r="A126" s="195" t="s">
        <v>930</v>
      </c>
      <c r="B126" s="196"/>
      <c r="C126" s="196"/>
      <c r="D126" s="196"/>
      <c r="E126" s="196"/>
      <c r="F126" s="196"/>
      <c r="G126" s="196"/>
      <c r="H126" s="196"/>
      <c r="I126" s="196"/>
      <c r="J126" s="197"/>
      <c r="K126" s="102">
        <v>4617</v>
      </c>
      <c r="L126" s="102">
        <v>18361</v>
      </c>
    </row>
    <row r="127" spans="1:12" ht="16.5">
      <c r="A127" s="195" t="s">
        <v>766</v>
      </c>
      <c r="B127" s="196"/>
      <c r="C127" s="196"/>
      <c r="D127" s="196"/>
      <c r="E127" s="196"/>
      <c r="F127" s="196"/>
      <c r="G127" s="196"/>
      <c r="H127" s="196"/>
      <c r="I127" s="196"/>
      <c r="J127" s="197"/>
      <c r="K127" s="102">
        <v>155736</v>
      </c>
      <c r="L127" s="102">
        <v>1405</v>
      </c>
    </row>
    <row r="128" spans="1:12" ht="16.5">
      <c r="A128" s="195" t="s">
        <v>931</v>
      </c>
      <c r="B128" s="196"/>
      <c r="C128" s="196"/>
      <c r="D128" s="196"/>
      <c r="E128" s="196"/>
      <c r="F128" s="196"/>
      <c r="G128" s="196"/>
      <c r="H128" s="196"/>
      <c r="I128" s="196"/>
      <c r="J128" s="197"/>
      <c r="K128" s="102">
        <v>2</v>
      </c>
      <c r="L128" s="102">
        <v>219</v>
      </c>
    </row>
    <row r="129" spans="1:12" ht="16.5">
      <c r="A129" s="195" t="s">
        <v>768</v>
      </c>
      <c r="B129" s="196"/>
      <c r="C129" s="196"/>
      <c r="D129" s="196"/>
      <c r="E129" s="196"/>
      <c r="F129" s="196"/>
      <c r="G129" s="196"/>
      <c r="H129" s="196"/>
      <c r="I129" s="196"/>
      <c r="J129" s="197"/>
      <c r="K129" s="103"/>
      <c r="L129" s="102">
        <v>56</v>
      </c>
    </row>
    <row r="130" spans="1:12" ht="16.5">
      <c r="A130" s="195" t="s">
        <v>769</v>
      </c>
      <c r="B130" s="196"/>
      <c r="C130" s="196"/>
      <c r="D130" s="196"/>
      <c r="E130" s="196"/>
      <c r="F130" s="196"/>
      <c r="G130" s="196"/>
      <c r="H130" s="196"/>
      <c r="I130" s="196"/>
      <c r="J130" s="197"/>
      <c r="K130" s="102">
        <v>621</v>
      </c>
      <c r="L130" s="102">
        <v>1</v>
      </c>
    </row>
    <row r="131" spans="1:12" ht="16.5">
      <c r="A131" s="195" t="s">
        <v>932</v>
      </c>
      <c r="B131" s="196"/>
      <c r="C131" s="196"/>
      <c r="D131" s="196"/>
      <c r="E131" s="196"/>
      <c r="F131" s="196"/>
      <c r="G131" s="196"/>
      <c r="H131" s="196"/>
      <c r="I131" s="196"/>
      <c r="J131" s="197"/>
      <c r="K131" s="102">
        <v>-66</v>
      </c>
      <c r="L131" s="103"/>
    </row>
    <row r="132" spans="1:12" ht="16.5">
      <c r="A132" s="195" t="s">
        <v>933</v>
      </c>
      <c r="B132" s="196"/>
      <c r="C132" s="196"/>
      <c r="D132" s="196"/>
      <c r="E132" s="196"/>
      <c r="F132" s="196"/>
      <c r="G132" s="196"/>
      <c r="H132" s="196"/>
      <c r="I132" s="196"/>
      <c r="J132" s="197"/>
      <c r="K132" s="103"/>
      <c r="L132" s="102">
        <v>63</v>
      </c>
    </row>
    <row r="133" spans="1:12" ht="16.5">
      <c r="A133" s="195" t="s">
        <v>934</v>
      </c>
      <c r="B133" s="196"/>
      <c r="C133" s="196"/>
      <c r="D133" s="196"/>
      <c r="E133" s="196"/>
      <c r="F133" s="196"/>
      <c r="G133" s="196"/>
      <c r="H133" s="196"/>
      <c r="I133" s="196"/>
      <c r="J133" s="197"/>
      <c r="K133" s="102">
        <v>155179</v>
      </c>
      <c r="L133" s="102">
        <v>1066</v>
      </c>
    </row>
    <row r="134" spans="1:12" ht="16.5">
      <c r="A134" s="195" t="s">
        <v>772</v>
      </c>
      <c r="B134" s="196"/>
      <c r="C134" s="196"/>
      <c r="D134" s="196"/>
      <c r="E134" s="196"/>
      <c r="F134" s="196"/>
      <c r="G134" s="196"/>
      <c r="H134" s="196"/>
      <c r="I134" s="196"/>
      <c r="J134" s="197"/>
      <c r="K134" s="103"/>
      <c r="L134" s="103"/>
    </row>
    <row r="135" spans="1:12" ht="16.5">
      <c r="A135" s="195" t="s">
        <v>773</v>
      </c>
      <c r="B135" s="196"/>
      <c r="C135" s="196"/>
      <c r="D135" s="196"/>
      <c r="E135" s="196"/>
      <c r="F135" s="196"/>
      <c r="G135" s="196"/>
      <c r="H135" s="196"/>
      <c r="I135" s="196"/>
      <c r="J135" s="197"/>
      <c r="K135" s="102">
        <v>28019</v>
      </c>
      <c r="L135" s="102">
        <v>77</v>
      </c>
    </row>
    <row r="136" spans="1:12" ht="16.5">
      <c r="A136" s="195" t="s">
        <v>774</v>
      </c>
      <c r="B136" s="196"/>
      <c r="C136" s="196"/>
      <c r="D136" s="196"/>
      <c r="E136" s="196"/>
      <c r="F136" s="196"/>
      <c r="G136" s="196"/>
      <c r="H136" s="196"/>
      <c r="I136" s="196"/>
      <c r="J136" s="197"/>
      <c r="K136" s="103"/>
      <c r="L136" s="103"/>
    </row>
    <row r="137" spans="1:12" ht="16.5">
      <c r="A137" s="195" t="s">
        <v>777</v>
      </c>
      <c r="B137" s="196"/>
      <c r="C137" s="196"/>
      <c r="D137" s="196"/>
      <c r="E137" s="196"/>
      <c r="F137" s="196"/>
      <c r="G137" s="196"/>
      <c r="H137" s="196"/>
      <c r="I137" s="196"/>
      <c r="J137" s="197"/>
      <c r="K137" s="102">
        <v>28019</v>
      </c>
      <c r="L137" s="102">
        <v>77</v>
      </c>
    </row>
    <row r="138" spans="1:12" ht="16.5">
      <c r="A138" s="195" t="s">
        <v>778</v>
      </c>
      <c r="B138" s="196"/>
      <c r="C138" s="196"/>
      <c r="D138" s="196"/>
      <c r="E138" s="196"/>
      <c r="F138" s="196"/>
      <c r="G138" s="196"/>
      <c r="H138" s="196"/>
      <c r="I138" s="196"/>
      <c r="J138" s="197"/>
      <c r="K138" s="102">
        <v>27439</v>
      </c>
      <c r="L138" s="102">
        <v>43</v>
      </c>
    </row>
    <row r="139" spans="1:12" ht="16.5">
      <c r="A139" s="195" t="s">
        <v>779</v>
      </c>
      <c r="B139" s="196"/>
      <c r="C139" s="196"/>
      <c r="D139" s="196"/>
      <c r="E139" s="196"/>
      <c r="F139" s="196"/>
      <c r="G139" s="196"/>
      <c r="H139" s="196"/>
      <c r="I139" s="196"/>
      <c r="J139" s="197"/>
      <c r="K139" s="102">
        <v>0</v>
      </c>
      <c r="L139" s="102">
        <v>0</v>
      </c>
    </row>
    <row r="140" spans="1:12" ht="16.5">
      <c r="A140" s="195" t="s">
        <v>780</v>
      </c>
      <c r="B140" s="196"/>
      <c r="C140" s="196"/>
      <c r="D140" s="196"/>
      <c r="E140" s="196"/>
      <c r="F140" s="196"/>
      <c r="G140" s="196"/>
      <c r="H140" s="196"/>
      <c r="I140" s="196"/>
      <c r="J140" s="197"/>
      <c r="K140" s="102">
        <v>27439</v>
      </c>
      <c r="L140" s="102">
        <v>43</v>
      </c>
    </row>
    <row r="141" spans="1:12" ht="16.5">
      <c r="A141" s="195" t="s">
        <v>935</v>
      </c>
      <c r="B141" s="196"/>
      <c r="C141" s="196"/>
      <c r="D141" s="196"/>
      <c r="E141" s="196"/>
      <c r="F141" s="196"/>
      <c r="G141" s="196"/>
      <c r="H141" s="196"/>
      <c r="I141" s="196"/>
      <c r="J141" s="197"/>
      <c r="K141" s="102">
        <v>580</v>
      </c>
      <c r="L141" s="102">
        <v>34</v>
      </c>
    </row>
    <row r="142" spans="1:12" ht="16.5">
      <c r="A142" s="195" t="s">
        <v>779</v>
      </c>
      <c r="B142" s="196"/>
      <c r="C142" s="196"/>
      <c r="D142" s="196"/>
      <c r="E142" s="196"/>
      <c r="F142" s="196"/>
      <c r="G142" s="196"/>
      <c r="H142" s="196"/>
      <c r="I142" s="196"/>
      <c r="J142" s="197"/>
      <c r="K142" s="102"/>
      <c r="L142" s="102"/>
    </row>
    <row r="143" spans="1:12" ht="16.5">
      <c r="A143" s="195" t="s">
        <v>780</v>
      </c>
      <c r="B143" s="196"/>
      <c r="C143" s="196"/>
      <c r="D143" s="196"/>
      <c r="E143" s="196"/>
      <c r="F143" s="196"/>
      <c r="G143" s="196"/>
      <c r="H143" s="196"/>
      <c r="I143" s="196"/>
      <c r="J143" s="197"/>
      <c r="K143" s="102">
        <v>580</v>
      </c>
      <c r="L143" s="103">
        <v>34</v>
      </c>
    </row>
    <row r="144" spans="1:12" ht="16.5">
      <c r="A144" s="195" t="s">
        <v>936</v>
      </c>
      <c r="B144" s="196"/>
      <c r="C144" s="196"/>
      <c r="D144" s="196"/>
      <c r="E144" s="196"/>
      <c r="F144" s="196"/>
      <c r="G144" s="196"/>
      <c r="H144" s="196"/>
      <c r="I144" s="196"/>
      <c r="J144" s="197"/>
      <c r="K144" s="102">
        <v>281573</v>
      </c>
      <c r="L144" s="102">
        <v>0</v>
      </c>
    </row>
    <row r="145" spans="1:12" ht="45.6" customHeight="1">
      <c r="A145" s="207" t="s">
        <v>648</v>
      </c>
      <c r="B145" s="208"/>
      <c r="C145" s="208"/>
      <c r="D145" s="208"/>
      <c r="E145" s="208"/>
      <c r="F145" s="208"/>
      <c r="G145" s="208"/>
      <c r="H145" s="208"/>
      <c r="I145" s="208"/>
      <c r="J145" s="209"/>
      <c r="K145" s="104" t="s">
        <v>937</v>
      </c>
      <c r="L145" s="104" t="s">
        <v>938</v>
      </c>
    </row>
    <row r="146" spans="1:12" ht="16.5">
      <c r="A146" s="195" t="s">
        <v>782</v>
      </c>
      <c r="B146" s="196"/>
      <c r="C146" s="196"/>
      <c r="D146" s="196"/>
      <c r="E146" s="196"/>
      <c r="F146" s="196"/>
      <c r="G146" s="196"/>
      <c r="H146" s="196"/>
      <c r="I146" s="196"/>
      <c r="J146" s="197"/>
      <c r="K146" s="102">
        <v>729386</v>
      </c>
      <c r="L146" s="102">
        <v>315639</v>
      </c>
    </row>
    <row r="147" spans="1:12" ht="16.5">
      <c r="A147" s="195" t="s">
        <v>939</v>
      </c>
      <c r="B147" s="196"/>
      <c r="C147" s="196"/>
      <c r="D147" s="196"/>
      <c r="E147" s="196"/>
      <c r="F147" s="196"/>
      <c r="G147" s="196"/>
      <c r="H147" s="196"/>
      <c r="I147" s="196"/>
      <c r="J147" s="197"/>
      <c r="K147" s="102">
        <v>413747</v>
      </c>
      <c r="L147" s="102">
        <v>0</v>
      </c>
    </row>
    <row r="148" spans="1:12" ht="16.5">
      <c r="A148" s="195" t="s">
        <v>940</v>
      </c>
      <c r="B148" s="196"/>
      <c r="C148" s="196"/>
      <c r="D148" s="196"/>
      <c r="E148" s="196"/>
      <c r="F148" s="196"/>
      <c r="G148" s="196"/>
      <c r="H148" s="196"/>
      <c r="I148" s="196"/>
      <c r="J148" s="197"/>
      <c r="K148" s="102">
        <v>144572</v>
      </c>
      <c r="L148" s="102">
        <v>267898</v>
      </c>
    </row>
    <row r="149" spans="1:12" ht="16.5">
      <c r="A149" s="195" t="s">
        <v>941</v>
      </c>
      <c r="B149" s="196"/>
      <c r="C149" s="196"/>
      <c r="D149" s="196"/>
      <c r="E149" s="196"/>
      <c r="F149" s="196"/>
      <c r="G149" s="196"/>
      <c r="H149" s="196"/>
      <c r="I149" s="196"/>
      <c r="J149" s="197"/>
      <c r="K149" s="102">
        <v>108387</v>
      </c>
      <c r="L149" s="102">
        <v>218372</v>
      </c>
    </row>
    <row r="150" spans="1:12" ht="16.5">
      <c r="A150" s="195" t="s">
        <v>942</v>
      </c>
      <c r="B150" s="196"/>
      <c r="C150" s="196"/>
      <c r="D150" s="196"/>
      <c r="E150" s="196"/>
      <c r="F150" s="196"/>
      <c r="G150" s="196"/>
      <c r="H150" s="196"/>
      <c r="I150" s="196"/>
      <c r="J150" s="197"/>
      <c r="K150" s="102">
        <v>0</v>
      </c>
      <c r="L150" s="102">
        <v>1049</v>
      </c>
    </row>
    <row r="151" spans="1:12" ht="16.5">
      <c r="A151" s="195" t="s">
        <v>726</v>
      </c>
      <c r="B151" s="196"/>
      <c r="C151" s="196"/>
      <c r="D151" s="196"/>
      <c r="E151" s="196"/>
      <c r="F151" s="196"/>
      <c r="G151" s="196"/>
      <c r="H151" s="196"/>
      <c r="I151" s="196"/>
      <c r="J151" s="197"/>
      <c r="K151" s="103"/>
      <c r="L151" s="102">
        <v>1049</v>
      </c>
    </row>
    <row r="152" spans="1:12" ht="16.5">
      <c r="A152" s="195" t="s">
        <v>943</v>
      </c>
      <c r="B152" s="196"/>
      <c r="C152" s="196"/>
      <c r="D152" s="196"/>
      <c r="E152" s="196"/>
      <c r="F152" s="196"/>
      <c r="G152" s="196"/>
      <c r="H152" s="196"/>
      <c r="I152" s="196"/>
      <c r="J152" s="197"/>
      <c r="K152" s="103"/>
      <c r="L152" s="103"/>
    </row>
    <row r="153" spans="1:12" ht="16.5">
      <c r="A153" s="195" t="s">
        <v>944</v>
      </c>
      <c r="B153" s="196"/>
      <c r="C153" s="196"/>
      <c r="D153" s="196"/>
      <c r="E153" s="196"/>
      <c r="F153" s="196"/>
      <c r="G153" s="196"/>
      <c r="H153" s="196"/>
      <c r="I153" s="196"/>
      <c r="J153" s="197"/>
      <c r="K153" s="102">
        <v>0</v>
      </c>
      <c r="L153" s="102">
        <v>0</v>
      </c>
    </row>
    <row r="154" spans="1:12" ht="16.5">
      <c r="A154" s="195" t="s">
        <v>945</v>
      </c>
      <c r="B154" s="196"/>
      <c r="C154" s="196"/>
      <c r="D154" s="196"/>
      <c r="E154" s="196"/>
      <c r="F154" s="196"/>
      <c r="G154" s="196"/>
      <c r="H154" s="196"/>
      <c r="I154" s="196"/>
      <c r="J154" s="197"/>
      <c r="K154" s="103"/>
      <c r="L154" s="103"/>
    </row>
    <row r="155" spans="1:12" ht="16.5">
      <c r="A155" s="195" t="s">
        <v>946</v>
      </c>
      <c r="B155" s="196"/>
      <c r="C155" s="196"/>
      <c r="D155" s="196"/>
      <c r="E155" s="196"/>
      <c r="F155" s="196"/>
      <c r="G155" s="196"/>
      <c r="H155" s="196"/>
      <c r="I155" s="196"/>
      <c r="J155" s="197"/>
      <c r="K155" s="103"/>
      <c r="L155" s="103"/>
    </row>
    <row r="156" spans="1:12" ht="16.5">
      <c r="A156" s="195" t="s">
        <v>947</v>
      </c>
      <c r="B156" s="196"/>
      <c r="C156" s="196"/>
      <c r="D156" s="196"/>
      <c r="E156" s="196"/>
      <c r="F156" s="196"/>
      <c r="G156" s="196"/>
      <c r="H156" s="196"/>
      <c r="I156" s="196"/>
      <c r="J156" s="197"/>
      <c r="K156" s="103"/>
      <c r="L156" s="103"/>
    </row>
    <row r="157" spans="1:12" ht="16.5">
      <c r="A157" s="195" t="s">
        <v>785</v>
      </c>
      <c r="B157" s="196"/>
      <c r="C157" s="196"/>
      <c r="D157" s="196"/>
      <c r="E157" s="196"/>
      <c r="F157" s="196"/>
      <c r="G157" s="196"/>
      <c r="H157" s="196"/>
      <c r="I157" s="196"/>
      <c r="J157" s="197"/>
      <c r="K157" s="103">
        <v>108387</v>
      </c>
      <c r="L157" s="102">
        <v>217323</v>
      </c>
    </row>
    <row r="158" spans="1:12" ht="16.5">
      <c r="A158" s="195" t="s">
        <v>948</v>
      </c>
      <c r="B158" s="196"/>
      <c r="C158" s="196"/>
      <c r="D158" s="196"/>
      <c r="E158" s="196"/>
      <c r="F158" s="196"/>
      <c r="G158" s="196"/>
      <c r="H158" s="196"/>
      <c r="I158" s="196"/>
      <c r="J158" s="197"/>
      <c r="K158" s="102">
        <v>36185</v>
      </c>
      <c r="L158" s="102">
        <v>49526</v>
      </c>
    </row>
    <row r="159" spans="1:12" ht="16.5">
      <c r="A159" s="195" t="s">
        <v>949</v>
      </c>
      <c r="B159" s="196"/>
      <c r="C159" s="196"/>
      <c r="D159" s="196"/>
      <c r="E159" s="196"/>
      <c r="F159" s="196"/>
      <c r="G159" s="196"/>
      <c r="H159" s="196"/>
      <c r="I159" s="196"/>
      <c r="J159" s="197"/>
      <c r="K159" s="102">
        <v>28886</v>
      </c>
      <c r="L159" s="102">
        <v>40445</v>
      </c>
    </row>
    <row r="160" spans="1:12" ht="16.5">
      <c r="A160" s="195" t="s">
        <v>950</v>
      </c>
      <c r="B160" s="196"/>
      <c r="C160" s="196"/>
      <c r="D160" s="196"/>
      <c r="E160" s="196"/>
      <c r="F160" s="196"/>
      <c r="G160" s="196"/>
      <c r="H160" s="196"/>
      <c r="I160" s="196"/>
      <c r="J160" s="197"/>
      <c r="K160" s="102">
        <v>0</v>
      </c>
      <c r="L160" s="102">
        <v>0</v>
      </c>
    </row>
    <row r="161" spans="1:12" ht="16.5">
      <c r="A161" s="195" t="s">
        <v>916</v>
      </c>
      <c r="B161" s="196"/>
      <c r="C161" s="196"/>
      <c r="D161" s="196"/>
      <c r="E161" s="196"/>
      <c r="F161" s="196"/>
      <c r="G161" s="196"/>
      <c r="H161" s="196"/>
      <c r="I161" s="196"/>
      <c r="J161" s="197"/>
      <c r="K161" s="102">
        <v>7299</v>
      </c>
      <c r="L161" s="102">
        <v>9081</v>
      </c>
    </row>
    <row r="162" spans="1:12" ht="16.5">
      <c r="A162" s="195" t="s">
        <v>945</v>
      </c>
      <c r="B162" s="196"/>
      <c r="C162" s="196"/>
      <c r="D162" s="196"/>
      <c r="E162" s="196"/>
      <c r="F162" s="196"/>
      <c r="G162" s="196"/>
      <c r="H162" s="196"/>
      <c r="I162" s="196"/>
      <c r="J162" s="197"/>
      <c r="K162" s="102">
        <v>0</v>
      </c>
      <c r="L162" s="102">
        <v>0</v>
      </c>
    </row>
    <row r="163" spans="1:12" ht="16.5">
      <c r="A163" s="195" t="s">
        <v>946</v>
      </c>
      <c r="B163" s="196"/>
      <c r="C163" s="196"/>
      <c r="D163" s="196"/>
      <c r="E163" s="196"/>
      <c r="F163" s="196"/>
      <c r="G163" s="196"/>
      <c r="H163" s="196"/>
      <c r="I163" s="196"/>
      <c r="J163" s="197"/>
      <c r="K163" s="102">
        <v>0</v>
      </c>
      <c r="L163" s="102">
        <v>0</v>
      </c>
    </row>
    <row r="164" spans="1:12" ht="16.5">
      <c r="A164" s="195" t="s">
        <v>951</v>
      </c>
      <c r="B164" s="196"/>
      <c r="C164" s="196"/>
      <c r="D164" s="196"/>
      <c r="E164" s="196"/>
      <c r="F164" s="196"/>
      <c r="G164" s="196"/>
      <c r="H164" s="196"/>
      <c r="I164" s="196"/>
      <c r="J164" s="197"/>
      <c r="K164" s="102">
        <v>7299</v>
      </c>
      <c r="L164" s="102">
        <v>9081</v>
      </c>
    </row>
    <row r="165" spans="1:12" ht="16.5">
      <c r="A165" s="195" t="s">
        <v>788</v>
      </c>
      <c r="B165" s="196"/>
      <c r="C165" s="196"/>
      <c r="D165" s="196"/>
      <c r="E165" s="196"/>
      <c r="F165" s="196"/>
      <c r="G165" s="196"/>
      <c r="H165" s="196"/>
      <c r="I165" s="196"/>
      <c r="J165" s="197"/>
      <c r="K165" s="102">
        <v>-55958</v>
      </c>
      <c r="L165" s="102">
        <v>136654</v>
      </c>
    </row>
    <row r="166" spans="1:12" ht="16.5">
      <c r="A166" s="195" t="s">
        <v>941</v>
      </c>
      <c r="B166" s="196"/>
      <c r="C166" s="196"/>
      <c r="D166" s="196"/>
      <c r="E166" s="196"/>
      <c r="F166" s="196"/>
      <c r="G166" s="196"/>
      <c r="H166" s="196"/>
      <c r="I166" s="196"/>
      <c r="J166" s="197"/>
      <c r="K166" s="102">
        <v>0</v>
      </c>
      <c r="L166" s="102">
        <v>216</v>
      </c>
    </row>
    <row r="167" spans="1:12" ht="16.5">
      <c r="A167" s="195" t="s">
        <v>789</v>
      </c>
      <c r="B167" s="196"/>
      <c r="C167" s="196"/>
      <c r="D167" s="196"/>
      <c r="E167" s="196"/>
      <c r="F167" s="196"/>
      <c r="G167" s="196"/>
      <c r="H167" s="196"/>
      <c r="I167" s="196"/>
      <c r="J167" s="197"/>
      <c r="K167" s="103"/>
      <c r="L167" s="103"/>
    </row>
    <row r="168" spans="1:12" ht="16.5">
      <c r="A168" s="195" t="s">
        <v>952</v>
      </c>
      <c r="B168" s="196"/>
      <c r="C168" s="196"/>
      <c r="D168" s="196"/>
      <c r="E168" s="196"/>
      <c r="F168" s="196"/>
      <c r="G168" s="196"/>
      <c r="H168" s="196"/>
      <c r="I168" s="196"/>
      <c r="J168" s="197"/>
      <c r="K168" s="103"/>
      <c r="L168" s="103">
        <v>216</v>
      </c>
    </row>
    <row r="169" spans="1:12" ht="16.5">
      <c r="A169" s="195" t="s">
        <v>744</v>
      </c>
      <c r="B169" s="196"/>
      <c r="C169" s="196"/>
      <c r="D169" s="196"/>
      <c r="E169" s="196"/>
      <c r="F169" s="196"/>
      <c r="G169" s="196"/>
      <c r="H169" s="196"/>
      <c r="I169" s="196"/>
      <c r="J169" s="197"/>
      <c r="K169" s="103"/>
      <c r="L169" s="103"/>
    </row>
    <row r="170" spans="1:12" ht="16.5">
      <c r="A170" s="195" t="s">
        <v>953</v>
      </c>
      <c r="B170" s="196"/>
      <c r="C170" s="196"/>
      <c r="D170" s="196"/>
      <c r="E170" s="196"/>
      <c r="F170" s="196"/>
      <c r="G170" s="196"/>
      <c r="H170" s="196"/>
      <c r="I170" s="196"/>
      <c r="J170" s="197"/>
      <c r="K170" s="102">
        <v>0</v>
      </c>
      <c r="L170" s="102">
        <v>0</v>
      </c>
    </row>
    <row r="171" spans="1:12" ht="16.5">
      <c r="A171" s="195" t="s">
        <v>745</v>
      </c>
      <c r="B171" s="196"/>
      <c r="C171" s="196"/>
      <c r="D171" s="196"/>
      <c r="E171" s="196"/>
      <c r="F171" s="196"/>
      <c r="G171" s="196"/>
      <c r="H171" s="196"/>
      <c r="I171" s="196"/>
      <c r="J171" s="197"/>
      <c r="K171" s="103"/>
      <c r="L171" s="103"/>
    </row>
    <row r="172" spans="1:12" ht="16.5">
      <c r="A172" s="195" t="s">
        <v>746</v>
      </c>
      <c r="B172" s="196"/>
      <c r="C172" s="196"/>
      <c r="D172" s="196"/>
      <c r="E172" s="196"/>
      <c r="F172" s="196"/>
      <c r="G172" s="196"/>
      <c r="H172" s="196"/>
      <c r="I172" s="196"/>
      <c r="J172" s="197"/>
      <c r="K172" s="103"/>
      <c r="L172" s="103"/>
    </row>
    <row r="173" spans="1:12" ht="16.5">
      <c r="A173" s="195" t="s">
        <v>954</v>
      </c>
      <c r="B173" s="196"/>
      <c r="C173" s="196"/>
      <c r="D173" s="196"/>
      <c r="E173" s="196"/>
      <c r="F173" s="196"/>
      <c r="G173" s="196"/>
      <c r="H173" s="196"/>
      <c r="I173" s="196"/>
      <c r="J173" s="197"/>
      <c r="K173" s="102">
        <v>-55958</v>
      </c>
      <c r="L173" s="102">
        <v>136438</v>
      </c>
    </row>
    <row r="174" spans="1:12" ht="16.5">
      <c r="A174" s="195" t="s">
        <v>955</v>
      </c>
      <c r="B174" s="196"/>
      <c r="C174" s="196"/>
      <c r="D174" s="196"/>
      <c r="E174" s="196"/>
      <c r="F174" s="196"/>
      <c r="G174" s="196"/>
      <c r="H174" s="196"/>
      <c r="I174" s="196"/>
      <c r="J174" s="197"/>
      <c r="K174" s="102">
        <v>0</v>
      </c>
      <c r="L174" s="102">
        <v>0</v>
      </c>
    </row>
    <row r="175" spans="1:12" ht="16.5">
      <c r="A175" s="195" t="s">
        <v>956</v>
      </c>
      <c r="B175" s="196"/>
      <c r="C175" s="196"/>
      <c r="D175" s="196"/>
      <c r="E175" s="196"/>
      <c r="F175" s="196"/>
      <c r="G175" s="196"/>
      <c r="H175" s="196"/>
      <c r="I175" s="196"/>
      <c r="J175" s="197"/>
      <c r="K175" s="102">
        <v>0</v>
      </c>
      <c r="L175" s="102">
        <v>0</v>
      </c>
    </row>
    <row r="176" spans="1:12" ht="16.5">
      <c r="A176" s="195" t="s">
        <v>957</v>
      </c>
      <c r="B176" s="196"/>
      <c r="C176" s="196"/>
      <c r="D176" s="196"/>
      <c r="E176" s="196"/>
      <c r="F176" s="196"/>
      <c r="G176" s="196"/>
      <c r="H176" s="196"/>
      <c r="I176" s="196"/>
      <c r="J176" s="197"/>
      <c r="K176" s="102">
        <v>0</v>
      </c>
      <c r="L176" s="102">
        <v>0</v>
      </c>
    </row>
    <row r="177" spans="1:12" ht="16.5">
      <c r="A177" s="195" t="s">
        <v>952</v>
      </c>
      <c r="B177" s="196"/>
      <c r="C177" s="196"/>
      <c r="D177" s="196"/>
      <c r="E177" s="196"/>
      <c r="F177" s="196"/>
      <c r="G177" s="196"/>
      <c r="H177" s="196"/>
      <c r="I177" s="196"/>
      <c r="J177" s="197"/>
      <c r="K177" s="102">
        <v>-78622</v>
      </c>
      <c r="L177" s="102">
        <v>0</v>
      </c>
    </row>
    <row r="178" spans="1:12" ht="16.5">
      <c r="A178" s="195" t="s">
        <v>956</v>
      </c>
      <c r="B178" s="196"/>
      <c r="C178" s="196"/>
      <c r="D178" s="196"/>
      <c r="E178" s="196"/>
      <c r="F178" s="196"/>
      <c r="G178" s="196"/>
      <c r="H178" s="196"/>
      <c r="I178" s="196"/>
      <c r="J178" s="197"/>
      <c r="K178" s="103">
        <v>-78622</v>
      </c>
      <c r="L178" s="103"/>
    </row>
    <row r="179" spans="1:12" ht="16.5">
      <c r="A179" s="195" t="s">
        <v>957</v>
      </c>
      <c r="B179" s="196"/>
      <c r="C179" s="196"/>
      <c r="D179" s="196"/>
      <c r="E179" s="196"/>
      <c r="F179" s="196"/>
      <c r="G179" s="196"/>
      <c r="H179" s="196"/>
      <c r="I179" s="196"/>
      <c r="J179" s="197"/>
      <c r="K179" s="103"/>
      <c r="L179" s="103"/>
    </row>
    <row r="180" spans="1:12" ht="16.5">
      <c r="A180" s="195" t="s">
        <v>796</v>
      </c>
      <c r="B180" s="196"/>
      <c r="C180" s="196"/>
      <c r="D180" s="196"/>
      <c r="E180" s="196"/>
      <c r="F180" s="196"/>
      <c r="G180" s="196"/>
      <c r="H180" s="196"/>
      <c r="I180" s="196"/>
      <c r="J180" s="197"/>
      <c r="K180" s="102">
        <v>22664</v>
      </c>
      <c r="L180" s="102">
        <v>135788</v>
      </c>
    </row>
    <row r="181" spans="1:12" ht="16.5">
      <c r="A181" s="195" t="s">
        <v>956</v>
      </c>
      <c r="B181" s="196"/>
      <c r="C181" s="196"/>
      <c r="D181" s="196"/>
      <c r="E181" s="196"/>
      <c r="F181" s="196"/>
      <c r="G181" s="196"/>
      <c r="H181" s="196"/>
      <c r="I181" s="196"/>
      <c r="J181" s="197"/>
      <c r="K181" s="103"/>
      <c r="L181" s="103">
        <v>-9615</v>
      </c>
    </row>
    <row r="182" spans="1:12" ht="16.5">
      <c r="A182" s="195" t="s">
        <v>957</v>
      </c>
      <c r="B182" s="196"/>
      <c r="C182" s="196"/>
      <c r="D182" s="196"/>
      <c r="E182" s="196"/>
      <c r="F182" s="196"/>
      <c r="G182" s="196"/>
      <c r="H182" s="196"/>
      <c r="I182" s="196"/>
      <c r="J182" s="197"/>
      <c r="K182" s="103">
        <v>22664</v>
      </c>
      <c r="L182" s="103">
        <v>145403</v>
      </c>
    </row>
    <row r="183" spans="1:12" ht="16.5">
      <c r="A183" s="195" t="s">
        <v>958</v>
      </c>
      <c r="B183" s="196"/>
      <c r="C183" s="196"/>
      <c r="D183" s="196"/>
      <c r="E183" s="196"/>
      <c r="F183" s="196"/>
      <c r="G183" s="196"/>
      <c r="H183" s="196"/>
      <c r="I183" s="196"/>
      <c r="J183" s="197"/>
      <c r="K183" s="102">
        <v>0</v>
      </c>
      <c r="L183" s="102">
        <v>650</v>
      </c>
    </row>
    <row r="184" spans="1:12" ht="16.5">
      <c r="A184" s="195" t="s">
        <v>959</v>
      </c>
      <c r="B184" s="196"/>
      <c r="C184" s="196"/>
      <c r="D184" s="196"/>
      <c r="E184" s="196"/>
      <c r="F184" s="196"/>
      <c r="G184" s="196"/>
      <c r="H184" s="196"/>
      <c r="I184" s="196"/>
      <c r="J184" s="197"/>
      <c r="K184" s="102">
        <v>0</v>
      </c>
      <c r="L184" s="102">
        <v>150</v>
      </c>
    </row>
    <row r="185" spans="1:12" ht="16.5">
      <c r="A185" s="195" t="s">
        <v>960</v>
      </c>
      <c r="B185" s="196"/>
      <c r="C185" s="196"/>
      <c r="D185" s="196"/>
      <c r="E185" s="196"/>
      <c r="F185" s="196"/>
      <c r="G185" s="196"/>
      <c r="H185" s="196"/>
      <c r="I185" s="196"/>
      <c r="J185" s="197"/>
      <c r="K185" s="102">
        <v>0</v>
      </c>
      <c r="L185" s="102">
        <v>500</v>
      </c>
    </row>
    <row r="186" spans="1:12" ht="16.5">
      <c r="A186" s="195" t="s">
        <v>797</v>
      </c>
      <c r="B186" s="196"/>
      <c r="C186" s="196"/>
      <c r="D186" s="196"/>
      <c r="E186" s="196"/>
      <c r="F186" s="196"/>
      <c r="G186" s="196"/>
      <c r="H186" s="196"/>
      <c r="I186" s="196"/>
      <c r="J186" s="197"/>
      <c r="K186" s="102">
        <v>0</v>
      </c>
      <c r="L186" s="102">
        <v>650</v>
      </c>
    </row>
    <row r="187" spans="1:12" ht="16.5">
      <c r="A187" s="195" t="s">
        <v>956</v>
      </c>
      <c r="B187" s="196"/>
      <c r="C187" s="196"/>
      <c r="D187" s="196"/>
      <c r="E187" s="196"/>
      <c r="F187" s="196"/>
      <c r="G187" s="196"/>
      <c r="H187" s="196"/>
      <c r="I187" s="196"/>
      <c r="J187" s="197"/>
      <c r="K187" s="103"/>
      <c r="L187" s="102">
        <v>150</v>
      </c>
    </row>
    <row r="188" spans="1:12" ht="16.5">
      <c r="A188" s="195" t="s">
        <v>957</v>
      </c>
      <c r="B188" s="196"/>
      <c r="C188" s="196"/>
      <c r="D188" s="196"/>
      <c r="E188" s="196"/>
      <c r="F188" s="196"/>
      <c r="G188" s="196"/>
      <c r="H188" s="196"/>
      <c r="I188" s="196"/>
      <c r="J188" s="197"/>
      <c r="K188" s="103"/>
      <c r="L188" s="103">
        <v>500</v>
      </c>
    </row>
    <row r="189" spans="1:12" ht="16.5">
      <c r="A189" s="195" t="s">
        <v>798</v>
      </c>
      <c r="B189" s="196"/>
      <c r="C189" s="196"/>
      <c r="D189" s="196"/>
      <c r="E189" s="196"/>
      <c r="F189" s="196"/>
      <c r="G189" s="196"/>
      <c r="H189" s="196"/>
      <c r="I189" s="196"/>
      <c r="J189" s="197"/>
      <c r="K189" s="102">
        <v>0</v>
      </c>
      <c r="L189" s="102">
        <v>0</v>
      </c>
    </row>
    <row r="190" spans="1:12" ht="16.5">
      <c r="A190" s="195" t="s">
        <v>956</v>
      </c>
      <c r="B190" s="196"/>
      <c r="C190" s="196"/>
      <c r="D190" s="196"/>
      <c r="E190" s="196"/>
      <c r="F190" s="196"/>
      <c r="G190" s="196"/>
      <c r="H190" s="196"/>
      <c r="I190" s="196"/>
      <c r="J190" s="197"/>
      <c r="K190" s="103"/>
      <c r="L190" s="103"/>
    </row>
    <row r="191" spans="1:12" ht="16.5">
      <c r="A191" s="195" t="s">
        <v>957</v>
      </c>
      <c r="B191" s="196"/>
      <c r="C191" s="196"/>
      <c r="D191" s="196"/>
      <c r="E191" s="196"/>
      <c r="F191" s="196"/>
      <c r="G191" s="196"/>
      <c r="H191" s="196"/>
      <c r="I191" s="196"/>
      <c r="J191" s="197"/>
      <c r="K191" s="103"/>
      <c r="L191" s="103"/>
    </row>
    <row r="192" spans="1:12" ht="16.5">
      <c r="A192" s="195" t="s">
        <v>961</v>
      </c>
      <c r="B192" s="196"/>
      <c r="C192" s="196"/>
      <c r="D192" s="196"/>
      <c r="E192" s="196"/>
      <c r="F192" s="196"/>
      <c r="G192" s="196"/>
      <c r="H192" s="196"/>
      <c r="I192" s="196"/>
      <c r="J192" s="197"/>
      <c r="K192" s="102">
        <v>0</v>
      </c>
      <c r="L192" s="102">
        <v>0</v>
      </c>
    </row>
    <row r="193" spans="1:12" ht="16.5">
      <c r="A193" s="195" t="s">
        <v>962</v>
      </c>
      <c r="B193" s="196"/>
      <c r="C193" s="196"/>
      <c r="D193" s="196"/>
      <c r="E193" s="196"/>
      <c r="F193" s="196"/>
      <c r="G193" s="196"/>
      <c r="H193" s="196"/>
      <c r="I193" s="196"/>
      <c r="J193" s="197"/>
      <c r="K193" s="102">
        <v>0</v>
      </c>
      <c r="L193" s="102">
        <v>0</v>
      </c>
    </row>
    <row r="194" spans="1:12" ht="16.5">
      <c r="A194" s="195" t="s">
        <v>963</v>
      </c>
      <c r="B194" s="196"/>
      <c r="C194" s="196"/>
      <c r="D194" s="196"/>
      <c r="E194" s="196"/>
      <c r="F194" s="196"/>
      <c r="G194" s="196"/>
      <c r="H194" s="196"/>
      <c r="I194" s="196"/>
      <c r="J194" s="197"/>
      <c r="K194" s="102">
        <v>0</v>
      </c>
      <c r="L194" s="102">
        <v>0</v>
      </c>
    </row>
    <row r="195" spans="1:12" ht="16.5">
      <c r="A195" s="195" t="s">
        <v>778</v>
      </c>
      <c r="B195" s="196"/>
      <c r="C195" s="196"/>
      <c r="D195" s="196"/>
      <c r="E195" s="196"/>
      <c r="F195" s="196"/>
      <c r="G195" s="196"/>
      <c r="H195" s="196"/>
      <c r="I195" s="196"/>
      <c r="J195" s="197"/>
      <c r="K195" s="102">
        <v>0</v>
      </c>
      <c r="L195" s="102">
        <v>0</v>
      </c>
    </row>
    <row r="196" spans="1:12" ht="16.5">
      <c r="A196" s="195" t="s">
        <v>953</v>
      </c>
      <c r="B196" s="196"/>
      <c r="C196" s="196"/>
      <c r="D196" s="196"/>
      <c r="E196" s="196"/>
      <c r="F196" s="196"/>
      <c r="G196" s="196"/>
      <c r="H196" s="196"/>
      <c r="I196" s="196"/>
      <c r="J196" s="197"/>
      <c r="K196" s="102">
        <v>0</v>
      </c>
      <c r="L196" s="102">
        <v>0</v>
      </c>
    </row>
    <row r="197" spans="1:12" ht="16.5">
      <c r="A197" s="195" t="s">
        <v>807</v>
      </c>
      <c r="B197" s="196"/>
      <c r="C197" s="196"/>
      <c r="D197" s="196"/>
      <c r="E197" s="196"/>
      <c r="F197" s="196"/>
      <c r="G197" s="196"/>
      <c r="H197" s="196"/>
      <c r="I197" s="196"/>
      <c r="J197" s="197"/>
      <c r="K197" s="102">
        <v>0</v>
      </c>
      <c r="L197" s="102">
        <v>0</v>
      </c>
    </row>
    <row r="198" spans="1:12" ht="16.5">
      <c r="A198" s="195" t="s">
        <v>808</v>
      </c>
      <c r="B198" s="196"/>
      <c r="C198" s="196"/>
      <c r="D198" s="196"/>
      <c r="E198" s="196"/>
      <c r="F198" s="196"/>
      <c r="G198" s="196"/>
      <c r="H198" s="196"/>
      <c r="I198" s="196"/>
      <c r="J198" s="197"/>
      <c r="K198" s="102">
        <v>0</v>
      </c>
      <c r="L198" s="102">
        <v>0</v>
      </c>
    </row>
    <row r="199" spans="1:12" ht="16.5">
      <c r="A199" s="195" t="s">
        <v>964</v>
      </c>
      <c r="B199" s="196"/>
      <c r="C199" s="196"/>
      <c r="D199" s="196"/>
      <c r="E199" s="196"/>
      <c r="F199" s="196"/>
      <c r="G199" s="196"/>
      <c r="H199" s="196"/>
      <c r="I199" s="196"/>
      <c r="J199" s="197"/>
      <c r="K199" s="102">
        <v>503054</v>
      </c>
      <c r="L199" s="102">
        <v>-88913</v>
      </c>
    </row>
    <row r="200" spans="1:12" ht="16.5">
      <c r="A200" s="195" t="s">
        <v>965</v>
      </c>
      <c r="B200" s="196"/>
      <c r="C200" s="196"/>
      <c r="D200" s="196"/>
      <c r="E200" s="196"/>
      <c r="F200" s="196"/>
      <c r="G200" s="196"/>
      <c r="H200" s="196"/>
      <c r="I200" s="196"/>
      <c r="J200" s="197"/>
      <c r="K200" s="103"/>
      <c r="L200" s="103"/>
    </row>
    <row r="201" spans="1:12" ht="16.5">
      <c r="A201" s="195" t="s">
        <v>966</v>
      </c>
      <c r="B201" s="196"/>
      <c r="C201" s="196"/>
      <c r="D201" s="196"/>
      <c r="E201" s="196"/>
      <c r="F201" s="196"/>
      <c r="G201" s="196"/>
      <c r="H201" s="196"/>
      <c r="I201" s="196"/>
      <c r="J201" s="197"/>
      <c r="K201" s="102">
        <v>331797</v>
      </c>
      <c r="L201" s="102">
        <v>-36270</v>
      </c>
    </row>
    <row r="202" spans="1:12" ht="16.5">
      <c r="A202" s="195" t="s">
        <v>955</v>
      </c>
      <c r="B202" s="196"/>
      <c r="C202" s="196"/>
      <c r="D202" s="196"/>
      <c r="E202" s="196"/>
      <c r="F202" s="196"/>
      <c r="G202" s="196"/>
      <c r="H202" s="196"/>
      <c r="I202" s="196"/>
      <c r="J202" s="197"/>
      <c r="K202" s="102">
        <v>0</v>
      </c>
      <c r="L202" s="102">
        <v>-914</v>
      </c>
    </row>
    <row r="203" spans="1:12" ht="16.5">
      <c r="A203" s="195" t="s">
        <v>956</v>
      </c>
      <c r="B203" s="196"/>
      <c r="C203" s="196"/>
      <c r="D203" s="196"/>
      <c r="E203" s="196"/>
      <c r="F203" s="196"/>
      <c r="G203" s="196"/>
      <c r="H203" s="196"/>
      <c r="I203" s="196"/>
      <c r="J203" s="197"/>
      <c r="K203" s="102">
        <v>0</v>
      </c>
      <c r="L203" s="102">
        <v>-914</v>
      </c>
    </row>
    <row r="204" spans="1:12" ht="16.5">
      <c r="A204" s="195" t="s">
        <v>957</v>
      </c>
      <c r="B204" s="196"/>
      <c r="C204" s="196"/>
      <c r="D204" s="196"/>
      <c r="E204" s="196"/>
      <c r="F204" s="196"/>
      <c r="G204" s="196"/>
      <c r="H204" s="196"/>
      <c r="I204" s="196"/>
      <c r="J204" s="197"/>
      <c r="K204" s="103"/>
      <c r="L204" s="103"/>
    </row>
    <row r="205" spans="1:12" ht="16.5">
      <c r="A205" s="195" t="s">
        <v>952</v>
      </c>
      <c r="B205" s="196"/>
      <c r="C205" s="196"/>
      <c r="D205" s="196"/>
      <c r="E205" s="196"/>
      <c r="F205" s="196"/>
      <c r="G205" s="196"/>
      <c r="H205" s="196"/>
      <c r="I205" s="196"/>
      <c r="J205" s="197"/>
      <c r="K205" s="102">
        <v>-1163</v>
      </c>
      <c r="L205" s="102">
        <v>-35356</v>
      </c>
    </row>
    <row r="206" spans="1:12" ht="16.5">
      <c r="A206" s="195" t="s">
        <v>956</v>
      </c>
      <c r="B206" s="196"/>
      <c r="C206" s="196"/>
      <c r="D206" s="196"/>
      <c r="E206" s="196"/>
      <c r="F206" s="196"/>
      <c r="G206" s="196"/>
      <c r="H206" s="196"/>
      <c r="I206" s="196"/>
      <c r="J206" s="197"/>
      <c r="K206" s="102">
        <v>-1163</v>
      </c>
      <c r="L206" s="103">
        <v>-12292</v>
      </c>
    </row>
    <row r="207" spans="1:12" ht="16.5">
      <c r="A207" s="195" t="s">
        <v>957</v>
      </c>
      <c r="B207" s="196"/>
      <c r="C207" s="196"/>
      <c r="D207" s="196"/>
      <c r="E207" s="196"/>
      <c r="F207" s="196"/>
      <c r="G207" s="196"/>
      <c r="H207" s="196"/>
      <c r="I207" s="196"/>
      <c r="J207" s="197"/>
      <c r="K207" s="103"/>
      <c r="L207" s="103">
        <v>-23064</v>
      </c>
    </row>
    <row r="208" spans="1:12" ht="16.5">
      <c r="A208" s="195" t="s">
        <v>796</v>
      </c>
      <c r="B208" s="196"/>
      <c r="C208" s="196"/>
      <c r="D208" s="196"/>
      <c r="E208" s="196"/>
      <c r="F208" s="196"/>
      <c r="G208" s="196"/>
      <c r="H208" s="196"/>
      <c r="I208" s="196"/>
      <c r="J208" s="197"/>
      <c r="K208" s="102">
        <v>309676</v>
      </c>
      <c r="L208" s="102">
        <v>0</v>
      </c>
    </row>
    <row r="209" spans="1:12" ht="16.5">
      <c r="A209" s="195" t="s">
        <v>956</v>
      </c>
      <c r="B209" s="196"/>
      <c r="C209" s="196"/>
      <c r="D209" s="196"/>
      <c r="E209" s="196"/>
      <c r="F209" s="196"/>
      <c r="G209" s="196"/>
      <c r="H209" s="196"/>
      <c r="I209" s="196"/>
      <c r="J209" s="197"/>
      <c r="K209" s="103">
        <v>309676</v>
      </c>
      <c r="L209" s="103"/>
    </row>
    <row r="210" spans="1:12" ht="16.5">
      <c r="A210" s="195" t="s">
        <v>957</v>
      </c>
      <c r="B210" s="196"/>
      <c r="C210" s="196"/>
      <c r="D210" s="196"/>
      <c r="E210" s="196"/>
      <c r="F210" s="196"/>
      <c r="G210" s="196"/>
      <c r="H210" s="196"/>
      <c r="I210" s="196"/>
      <c r="J210" s="197"/>
      <c r="K210" s="103"/>
      <c r="L210" s="103"/>
    </row>
    <row r="211" spans="1:12" ht="16.5">
      <c r="A211" s="195" t="s">
        <v>967</v>
      </c>
      <c r="B211" s="196"/>
      <c r="C211" s="196"/>
      <c r="D211" s="196"/>
      <c r="E211" s="196"/>
      <c r="F211" s="196"/>
      <c r="G211" s="196"/>
      <c r="H211" s="196"/>
      <c r="I211" s="196"/>
      <c r="J211" s="197"/>
      <c r="K211" s="102">
        <v>23284</v>
      </c>
      <c r="L211" s="102">
        <v>0</v>
      </c>
    </row>
    <row r="212" spans="1:12" ht="16.5">
      <c r="A212" s="195" t="s">
        <v>797</v>
      </c>
      <c r="B212" s="196"/>
      <c r="C212" s="196"/>
      <c r="D212" s="196"/>
      <c r="E212" s="196"/>
      <c r="F212" s="196"/>
      <c r="G212" s="196"/>
      <c r="H212" s="196"/>
      <c r="I212" s="196"/>
      <c r="J212" s="197"/>
      <c r="K212" s="102">
        <v>0</v>
      </c>
      <c r="L212" s="102">
        <v>0</v>
      </c>
    </row>
    <row r="213" spans="1:12" ht="16.5">
      <c r="A213" s="195" t="s">
        <v>956</v>
      </c>
      <c r="B213" s="196"/>
      <c r="C213" s="196"/>
      <c r="D213" s="196"/>
      <c r="E213" s="196"/>
      <c r="F213" s="196"/>
      <c r="G213" s="196"/>
      <c r="H213" s="196"/>
      <c r="I213" s="196"/>
      <c r="J213" s="197"/>
      <c r="K213" s="103"/>
      <c r="L213" s="103"/>
    </row>
    <row r="214" spans="1:12" ht="16.5">
      <c r="A214" s="195" t="s">
        <v>957</v>
      </c>
      <c r="B214" s="196"/>
      <c r="C214" s="196"/>
      <c r="D214" s="196"/>
      <c r="E214" s="196"/>
      <c r="F214" s="196"/>
      <c r="G214" s="196"/>
      <c r="H214" s="196"/>
      <c r="I214" s="196"/>
      <c r="J214" s="197"/>
      <c r="K214" s="103"/>
      <c r="L214" s="103"/>
    </row>
    <row r="215" spans="1:12" ht="16.5">
      <c r="A215" s="195" t="s">
        <v>798</v>
      </c>
      <c r="B215" s="196"/>
      <c r="C215" s="196"/>
      <c r="D215" s="196"/>
      <c r="E215" s="196"/>
      <c r="F215" s="196"/>
      <c r="G215" s="196"/>
      <c r="H215" s="196"/>
      <c r="I215" s="196"/>
      <c r="J215" s="197"/>
      <c r="K215" s="102">
        <v>23284</v>
      </c>
      <c r="L215" s="102">
        <v>0</v>
      </c>
    </row>
    <row r="216" spans="1:12" ht="16.5">
      <c r="A216" s="195" t="s">
        <v>956</v>
      </c>
      <c r="B216" s="196"/>
      <c r="C216" s="196"/>
      <c r="D216" s="196"/>
      <c r="E216" s="196"/>
      <c r="F216" s="196"/>
      <c r="G216" s="196"/>
      <c r="H216" s="196"/>
      <c r="I216" s="196"/>
      <c r="J216" s="197"/>
      <c r="K216" s="103">
        <v>23284</v>
      </c>
      <c r="L216" s="103"/>
    </row>
    <row r="217" spans="1:12" ht="16.5">
      <c r="A217" s="195" t="s">
        <v>957</v>
      </c>
      <c r="B217" s="196"/>
      <c r="C217" s="196"/>
      <c r="D217" s="196"/>
      <c r="E217" s="196"/>
      <c r="F217" s="196"/>
      <c r="G217" s="196"/>
      <c r="H217" s="196"/>
      <c r="I217" s="196"/>
      <c r="J217" s="197"/>
      <c r="K217" s="103"/>
      <c r="L217" s="103"/>
    </row>
    <row r="218" spans="1:12" ht="16.5">
      <c r="A218" s="195" t="s">
        <v>968</v>
      </c>
      <c r="B218" s="196"/>
      <c r="C218" s="196"/>
      <c r="D218" s="196"/>
      <c r="E218" s="196"/>
      <c r="F218" s="196"/>
      <c r="G218" s="196"/>
      <c r="H218" s="196"/>
      <c r="I218" s="196"/>
      <c r="J218" s="197"/>
      <c r="K218" s="102">
        <v>-4202</v>
      </c>
      <c r="L218" s="102">
        <v>-93638</v>
      </c>
    </row>
    <row r="219" spans="1:12" ht="16.5">
      <c r="A219" s="195" t="s">
        <v>789</v>
      </c>
      <c r="B219" s="196"/>
      <c r="C219" s="196"/>
      <c r="D219" s="196"/>
      <c r="E219" s="196"/>
      <c r="F219" s="196"/>
      <c r="G219" s="196"/>
      <c r="H219" s="196"/>
      <c r="I219" s="196"/>
      <c r="J219" s="197"/>
      <c r="K219" s="102">
        <v>0</v>
      </c>
      <c r="L219" s="123">
        <v>663</v>
      </c>
    </row>
    <row r="220" spans="1:12" ht="16.5">
      <c r="A220" s="195" t="s">
        <v>969</v>
      </c>
      <c r="B220" s="196"/>
      <c r="C220" s="196"/>
      <c r="D220" s="196"/>
      <c r="E220" s="196"/>
      <c r="F220" s="196"/>
      <c r="G220" s="196"/>
      <c r="H220" s="196"/>
      <c r="I220" s="196"/>
      <c r="J220" s="197"/>
      <c r="K220" s="102">
        <v>0</v>
      </c>
      <c r="L220" s="102">
        <v>663</v>
      </c>
    </row>
    <row r="221" spans="1:12" ht="16.5">
      <c r="A221" s="195" t="s">
        <v>970</v>
      </c>
      <c r="B221" s="196"/>
      <c r="C221" s="196"/>
      <c r="D221" s="196"/>
      <c r="E221" s="196"/>
      <c r="F221" s="196"/>
      <c r="G221" s="196"/>
      <c r="H221" s="196"/>
      <c r="I221" s="196"/>
      <c r="J221" s="197"/>
      <c r="K221" s="103"/>
      <c r="L221" s="124"/>
    </row>
    <row r="222" spans="1:12" ht="16.5">
      <c r="A222" s="195" t="s">
        <v>952</v>
      </c>
      <c r="B222" s="196"/>
      <c r="C222" s="196"/>
      <c r="D222" s="196"/>
      <c r="E222" s="196"/>
      <c r="F222" s="196"/>
      <c r="G222" s="196"/>
      <c r="H222" s="196"/>
      <c r="I222" s="196"/>
      <c r="J222" s="197"/>
      <c r="K222" s="102">
        <v>-4922</v>
      </c>
      <c r="L222" s="102">
        <v>2999</v>
      </c>
    </row>
    <row r="223" spans="1:12" ht="16.5">
      <c r="A223" s="195" t="s">
        <v>956</v>
      </c>
      <c r="B223" s="196"/>
      <c r="C223" s="196"/>
      <c r="D223" s="196"/>
      <c r="E223" s="196"/>
      <c r="F223" s="196"/>
      <c r="G223" s="196"/>
      <c r="H223" s="196"/>
      <c r="I223" s="196"/>
      <c r="J223" s="197"/>
      <c r="K223" s="103">
        <v>-7921</v>
      </c>
      <c r="L223" s="102"/>
    </row>
    <row r="224" spans="1:12" ht="16.5">
      <c r="A224" s="195" t="s">
        <v>957</v>
      </c>
      <c r="B224" s="196"/>
      <c r="C224" s="196"/>
      <c r="D224" s="196"/>
      <c r="E224" s="196"/>
      <c r="F224" s="196"/>
      <c r="G224" s="196"/>
      <c r="H224" s="196"/>
      <c r="I224" s="196"/>
      <c r="J224" s="197"/>
      <c r="K224" s="102">
        <v>2999</v>
      </c>
      <c r="L224" s="102">
        <v>2999</v>
      </c>
    </row>
    <row r="225" spans="1:12" ht="16.5">
      <c r="A225" s="195" t="s">
        <v>796</v>
      </c>
      <c r="B225" s="196"/>
      <c r="C225" s="196"/>
      <c r="D225" s="196"/>
      <c r="E225" s="196"/>
      <c r="F225" s="196"/>
      <c r="G225" s="196"/>
      <c r="H225" s="196"/>
      <c r="I225" s="196"/>
      <c r="J225" s="197"/>
      <c r="K225" s="102">
        <v>0</v>
      </c>
      <c r="L225" s="123">
        <v>-89180</v>
      </c>
    </row>
    <row r="226" spans="1:12" ht="16.5">
      <c r="A226" s="195" t="s">
        <v>971</v>
      </c>
      <c r="B226" s="196"/>
      <c r="C226" s="196"/>
      <c r="D226" s="196"/>
      <c r="E226" s="196"/>
      <c r="F226" s="196"/>
      <c r="G226" s="196"/>
      <c r="H226" s="196"/>
      <c r="I226" s="196"/>
      <c r="J226" s="197"/>
      <c r="K226" s="103"/>
      <c r="L226" s="123">
        <v>-36710</v>
      </c>
    </row>
    <row r="227" spans="1:12" ht="16.5">
      <c r="A227" s="195" t="s">
        <v>969</v>
      </c>
      <c r="B227" s="196"/>
      <c r="C227" s="196"/>
      <c r="D227" s="196"/>
      <c r="E227" s="196"/>
      <c r="F227" s="196"/>
      <c r="G227" s="196"/>
      <c r="H227" s="196"/>
      <c r="I227" s="196"/>
      <c r="J227" s="197"/>
      <c r="K227" s="103"/>
      <c r="L227" s="103"/>
    </row>
    <row r="228" spans="1:12" ht="16.5">
      <c r="A228" s="195" t="s">
        <v>970</v>
      </c>
      <c r="B228" s="196"/>
      <c r="C228" s="196"/>
      <c r="D228" s="196"/>
      <c r="E228" s="196"/>
      <c r="F228" s="196"/>
      <c r="G228" s="196"/>
      <c r="H228" s="196"/>
      <c r="I228" s="196"/>
      <c r="J228" s="197"/>
      <c r="K228" s="102">
        <v>0</v>
      </c>
      <c r="L228" s="102">
        <v>-52470</v>
      </c>
    </row>
    <row r="229" spans="1:12" ht="16.5">
      <c r="A229" s="195" t="s">
        <v>958</v>
      </c>
      <c r="B229" s="196"/>
      <c r="C229" s="196"/>
      <c r="D229" s="196"/>
      <c r="E229" s="196"/>
      <c r="F229" s="196"/>
      <c r="G229" s="196"/>
      <c r="H229" s="196"/>
      <c r="I229" s="196"/>
      <c r="J229" s="197"/>
      <c r="K229" s="102">
        <v>720</v>
      </c>
      <c r="L229" s="102">
        <v>-8120</v>
      </c>
    </row>
    <row r="230" spans="1:12" ht="16.5">
      <c r="A230" s="195" t="s">
        <v>797</v>
      </c>
      <c r="B230" s="196"/>
      <c r="C230" s="196"/>
      <c r="D230" s="196"/>
      <c r="E230" s="196"/>
      <c r="F230" s="196"/>
      <c r="G230" s="196"/>
      <c r="H230" s="196"/>
      <c r="I230" s="196"/>
      <c r="J230" s="197"/>
      <c r="K230" s="102">
        <v>0</v>
      </c>
      <c r="L230" s="102">
        <v>0</v>
      </c>
    </row>
    <row r="231" spans="1:12" ht="16.5">
      <c r="A231" s="195" t="s">
        <v>956</v>
      </c>
      <c r="B231" s="196"/>
      <c r="C231" s="196"/>
      <c r="D231" s="196"/>
      <c r="E231" s="196"/>
      <c r="F231" s="196"/>
      <c r="G231" s="196"/>
      <c r="H231" s="196"/>
      <c r="I231" s="196"/>
      <c r="J231" s="197"/>
      <c r="K231" s="103"/>
      <c r="L231" s="103"/>
    </row>
    <row r="232" spans="1:12" ht="16.5">
      <c r="A232" s="195" t="s">
        <v>957</v>
      </c>
      <c r="B232" s="196"/>
      <c r="C232" s="196"/>
      <c r="D232" s="196"/>
      <c r="E232" s="196"/>
      <c r="F232" s="196"/>
      <c r="G232" s="196"/>
      <c r="H232" s="196"/>
      <c r="I232" s="196"/>
      <c r="J232" s="197"/>
      <c r="K232" s="102"/>
      <c r="L232" s="103"/>
    </row>
    <row r="233" spans="1:12" ht="16.5">
      <c r="A233" s="195" t="s">
        <v>798</v>
      </c>
      <c r="B233" s="196"/>
      <c r="C233" s="196"/>
      <c r="D233" s="196"/>
      <c r="E233" s="196"/>
      <c r="F233" s="196"/>
      <c r="G233" s="196"/>
      <c r="H233" s="196"/>
      <c r="I233" s="196"/>
      <c r="J233" s="197"/>
      <c r="K233" s="102">
        <v>720</v>
      </c>
      <c r="L233" s="102">
        <v>-8120</v>
      </c>
    </row>
    <row r="234" spans="1:12" ht="16.5">
      <c r="A234" s="195" t="s">
        <v>956</v>
      </c>
      <c r="B234" s="196"/>
      <c r="C234" s="196"/>
      <c r="D234" s="196"/>
      <c r="E234" s="196"/>
      <c r="F234" s="196"/>
      <c r="G234" s="196"/>
      <c r="H234" s="196"/>
      <c r="I234" s="196"/>
      <c r="J234" s="197"/>
      <c r="K234" s="102">
        <v>720</v>
      </c>
      <c r="L234" s="102"/>
    </row>
    <row r="235" spans="1:12" ht="16.5">
      <c r="A235" s="195" t="s">
        <v>957</v>
      </c>
      <c r="B235" s="196"/>
      <c r="C235" s="196"/>
      <c r="D235" s="196"/>
      <c r="E235" s="196"/>
      <c r="F235" s="196"/>
      <c r="G235" s="196"/>
      <c r="H235" s="196"/>
      <c r="I235" s="196"/>
      <c r="J235" s="197"/>
      <c r="K235" s="103"/>
      <c r="L235" s="103">
        <v>-8120</v>
      </c>
    </row>
    <row r="236" spans="1:12" ht="16.5">
      <c r="A236" s="195" t="s">
        <v>972</v>
      </c>
      <c r="B236" s="196"/>
      <c r="C236" s="196"/>
      <c r="D236" s="196"/>
      <c r="E236" s="196"/>
      <c r="F236" s="196"/>
      <c r="G236" s="196"/>
      <c r="H236" s="196"/>
      <c r="I236" s="196"/>
      <c r="J236" s="197"/>
      <c r="K236" s="102">
        <v>0</v>
      </c>
      <c r="L236" s="102">
        <v>0</v>
      </c>
    </row>
    <row r="237" spans="1:12" ht="16.5">
      <c r="A237" s="195" t="s">
        <v>973</v>
      </c>
      <c r="B237" s="196"/>
      <c r="C237" s="196"/>
      <c r="D237" s="196"/>
      <c r="E237" s="196"/>
      <c r="F237" s="196"/>
      <c r="G237" s="196"/>
      <c r="H237" s="196"/>
      <c r="I237" s="196"/>
      <c r="J237" s="197"/>
      <c r="K237" s="103"/>
      <c r="L237" s="103"/>
    </row>
    <row r="238" spans="1:12" ht="16.5">
      <c r="A238" s="195" t="s">
        <v>952</v>
      </c>
      <c r="B238" s="196"/>
      <c r="C238" s="196"/>
      <c r="D238" s="196"/>
      <c r="E238" s="196"/>
      <c r="F238" s="196"/>
      <c r="G238" s="196"/>
      <c r="H238" s="196"/>
      <c r="I238" s="196"/>
      <c r="J238" s="197"/>
      <c r="K238" s="103"/>
      <c r="L238" s="103"/>
    </row>
    <row r="239" spans="1:12" ht="16.5">
      <c r="A239" s="195" t="s">
        <v>796</v>
      </c>
      <c r="B239" s="196"/>
      <c r="C239" s="196"/>
      <c r="D239" s="196"/>
      <c r="E239" s="196"/>
      <c r="F239" s="196"/>
      <c r="G239" s="196"/>
      <c r="H239" s="196"/>
      <c r="I239" s="196"/>
      <c r="J239" s="197"/>
      <c r="K239" s="103"/>
      <c r="L239" s="103"/>
    </row>
    <row r="240" spans="1:12" ht="16.5">
      <c r="A240" s="195" t="s">
        <v>953</v>
      </c>
      <c r="B240" s="196"/>
      <c r="C240" s="196"/>
      <c r="D240" s="196"/>
      <c r="E240" s="196"/>
      <c r="F240" s="196"/>
      <c r="G240" s="196"/>
      <c r="H240" s="196"/>
      <c r="I240" s="196"/>
      <c r="J240" s="197"/>
      <c r="K240" s="102">
        <v>0</v>
      </c>
      <c r="L240" s="102">
        <v>0</v>
      </c>
    </row>
    <row r="241" spans="1:12" ht="16.5">
      <c r="A241" s="195" t="s">
        <v>745</v>
      </c>
      <c r="B241" s="196"/>
      <c r="C241" s="196"/>
      <c r="D241" s="196"/>
      <c r="E241" s="196"/>
      <c r="F241" s="196"/>
      <c r="G241" s="196"/>
      <c r="H241" s="196"/>
      <c r="I241" s="196"/>
      <c r="J241" s="197"/>
      <c r="K241" s="103"/>
      <c r="L241" s="103"/>
    </row>
    <row r="242" spans="1:12" ht="16.5">
      <c r="A242" s="195" t="s">
        <v>746</v>
      </c>
      <c r="B242" s="196"/>
      <c r="C242" s="196"/>
      <c r="D242" s="196"/>
      <c r="E242" s="196"/>
      <c r="F242" s="196"/>
      <c r="G242" s="196"/>
      <c r="H242" s="196"/>
      <c r="I242" s="196"/>
      <c r="J242" s="197"/>
      <c r="K242" s="103"/>
      <c r="L242" s="103"/>
    </row>
    <row r="243" spans="1:12" ht="16.5">
      <c r="A243" s="195" t="s">
        <v>974</v>
      </c>
      <c r="B243" s="196"/>
      <c r="C243" s="196"/>
      <c r="D243" s="196"/>
      <c r="E243" s="196"/>
      <c r="F243" s="196"/>
      <c r="G243" s="196"/>
      <c r="H243" s="196"/>
      <c r="I243" s="196"/>
      <c r="J243" s="197"/>
      <c r="K243" s="102">
        <v>175465</v>
      </c>
      <c r="L243" s="102">
        <v>41469</v>
      </c>
    </row>
    <row r="244" spans="1:12" ht="16.5">
      <c r="A244" s="195" t="s">
        <v>955</v>
      </c>
      <c r="B244" s="196"/>
      <c r="C244" s="196"/>
      <c r="D244" s="196"/>
      <c r="E244" s="196"/>
      <c r="F244" s="196"/>
      <c r="G244" s="196"/>
      <c r="H244" s="196"/>
      <c r="I244" s="196"/>
      <c r="J244" s="197"/>
      <c r="K244" s="102">
        <v>0</v>
      </c>
      <c r="L244" s="102">
        <v>0</v>
      </c>
    </row>
    <row r="245" spans="1:12" ht="16.5">
      <c r="A245" s="195" t="s">
        <v>956</v>
      </c>
      <c r="B245" s="196"/>
      <c r="C245" s="196"/>
      <c r="D245" s="196"/>
      <c r="E245" s="196"/>
      <c r="F245" s="196"/>
      <c r="G245" s="196"/>
      <c r="H245" s="196"/>
      <c r="I245" s="196"/>
      <c r="J245" s="197"/>
      <c r="K245" s="103"/>
      <c r="L245" s="103"/>
    </row>
    <row r="246" spans="1:12" ht="16.5">
      <c r="A246" s="195" t="s">
        <v>957</v>
      </c>
      <c r="B246" s="196"/>
      <c r="C246" s="196"/>
      <c r="D246" s="196"/>
      <c r="E246" s="196"/>
      <c r="F246" s="196"/>
      <c r="G246" s="196"/>
      <c r="H246" s="196"/>
      <c r="I246" s="196"/>
      <c r="J246" s="197"/>
      <c r="K246" s="103"/>
      <c r="L246" s="103"/>
    </row>
    <row r="247" spans="1:12" ht="16.5">
      <c r="A247" s="195" t="s">
        <v>796</v>
      </c>
      <c r="B247" s="196"/>
      <c r="C247" s="196"/>
      <c r="D247" s="196"/>
      <c r="E247" s="196"/>
      <c r="F247" s="196"/>
      <c r="G247" s="196"/>
      <c r="H247" s="196"/>
      <c r="I247" s="196"/>
      <c r="J247" s="197"/>
      <c r="K247" s="102">
        <v>0</v>
      </c>
      <c r="L247" s="102">
        <v>0</v>
      </c>
    </row>
    <row r="248" spans="1:12" ht="16.5">
      <c r="A248" s="195" t="s">
        <v>956</v>
      </c>
      <c r="B248" s="196"/>
      <c r="C248" s="196"/>
      <c r="D248" s="196"/>
      <c r="E248" s="196"/>
      <c r="F248" s="196"/>
      <c r="G248" s="196"/>
      <c r="H248" s="196"/>
      <c r="I248" s="196"/>
      <c r="J248" s="197"/>
      <c r="K248" s="103"/>
      <c r="L248" s="103"/>
    </row>
    <row r="249" spans="1:12" ht="16.5">
      <c r="A249" s="195" t="s">
        <v>957</v>
      </c>
      <c r="B249" s="196"/>
      <c r="C249" s="196"/>
      <c r="D249" s="196"/>
      <c r="E249" s="196"/>
      <c r="F249" s="196"/>
      <c r="G249" s="196"/>
      <c r="H249" s="196"/>
      <c r="I249" s="196"/>
      <c r="J249" s="197"/>
      <c r="K249" s="103"/>
      <c r="L249" s="103"/>
    </row>
    <row r="250" spans="1:12" ht="16.5">
      <c r="A250" s="195" t="s">
        <v>975</v>
      </c>
      <c r="B250" s="196"/>
      <c r="C250" s="196"/>
      <c r="D250" s="196"/>
      <c r="E250" s="196"/>
      <c r="F250" s="196"/>
      <c r="G250" s="196"/>
      <c r="H250" s="196"/>
      <c r="I250" s="196"/>
      <c r="J250" s="197"/>
      <c r="K250" s="102">
        <v>0</v>
      </c>
      <c r="L250" s="102">
        <v>0</v>
      </c>
    </row>
    <row r="251" spans="1:12" ht="16.5">
      <c r="A251" s="195" t="s">
        <v>956</v>
      </c>
      <c r="B251" s="196"/>
      <c r="C251" s="196"/>
      <c r="D251" s="196"/>
      <c r="E251" s="196"/>
      <c r="F251" s="196"/>
      <c r="G251" s="196"/>
      <c r="H251" s="196"/>
      <c r="I251" s="196"/>
      <c r="J251" s="197"/>
      <c r="K251" s="102"/>
      <c r="L251" s="103"/>
    </row>
    <row r="252" spans="1:12" ht="16.5">
      <c r="A252" s="195" t="s">
        <v>957</v>
      </c>
      <c r="B252" s="196"/>
      <c r="C252" s="196"/>
      <c r="D252" s="196"/>
      <c r="E252" s="196"/>
      <c r="F252" s="196"/>
      <c r="G252" s="196"/>
      <c r="H252" s="196"/>
      <c r="I252" s="196"/>
      <c r="J252" s="197"/>
      <c r="K252" s="103"/>
      <c r="L252" s="103"/>
    </row>
    <row r="253" spans="1:12" ht="16.5">
      <c r="A253" s="195" t="s">
        <v>967</v>
      </c>
      <c r="B253" s="196"/>
      <c r="C253" s="196"/>
      <c r="D253" s="196"/>
      <c r="E253" s="196"/>
      <c r="F253" s="196"/>
      <c r="G253" s="196"/>
      <c r="H253" s="196"/>
      <c r="I253" s="196"/>
      <c r="J253" s="197"/>
      <c r="K253" s="102">
        <v>175465</v>
      </c>
      <c r="L253" s="102">
        <v>41469</v>
      </c>
    </row>
    <row r="254" spans="1:12" ht="16.5">
      <c r="A254" s="195" t="s">
        <v>797</v>
      </c>
      <c r="B254" s="196"/>
      <c r="C254" s="196"/>
      <c r="D254" s="196"/>
      <c r="E254" s="196"/>
      <c r="F254" s="196"/>
      <c r="G254" s="196"/>
      <c r="H254" s="196"/>
      <c r="I254" s="196"/>
      <c r="J254" s="197"/>
      <c r="K254" s="102">
        <v>-1188</v>
      </c>
      <c r="L254" s="102">
        <v>0</v>
      </c>
    </row>
    <row r="255" spans="1:12" ht="16.5">
      <c r="A255" s="195" t="s">
        <v>956</v>
      </c>
      <c r="B255" s="196"/>
      <c r="C255" s="196"/>
      <c r="D255" s="196"/>
      <c r="E255" s="196"/>
      <c r="F255" s="196"/>
      <c r="G255" s="196"/>
      <c r="H255" s="196"/>
      <c r="I255" s="196"/>
      <c r="J255" s="197"/>
      <c r="K255" s="103">
        <v>-1188</v>
      </c>
      <c r="L255" s="103"/>
    </row>
    <row r="256" spans="1:12" ht="16.5">
      <c r="A256" s="195" t="s">
        <v>957</v>
      </c>
      <c r="B256" s="196"/>
      <c r="C256" s="196"/>
      <c r="D256" s="196"/>
      <c r="E256" s="196"/>
      <c r="F256" s="196"/>
      <c r="G256" s="196"/>
      <c r="H256" s="196"/>
      <c r="I256" s="196"/>
      <c r="J256" s="197"/>
      <c r="K256" s="103"/>
      <c r="L256" s="103"/>
    </row>
    <row r="257" spans="1:12" ht="16.5">
      <c r="A257" s="195" t="s">
        <v>798</v>
      </c>
      <c r="B257" s="196"/>
      <c r="C257" s="196"/>
      <c r="D257" s="196"/>
      <c r="E257" s="196"/>
      <c r="F257" s="196"/>
      <c r="G257" s="196"/>
      <c r="H257" s="196"/>
      <c r="I257" s="196"/>
      <c r="J257" s="197"/>
      <c r="K257" s="102">
        <v>176653</v>
      </c>
      <c r="L257" s="102">
        <v>41469</v>
      </c>
    </row>
    <row r="258" spans="1:12" ht="16.5">
      <c r="A258" s="195" t="s">
        <v>956</v>
      </c>
      <c r="B258" s="196"/>
      <c r="C258" s="196"/>
      <c r="D258" s="196"/>
      <c r="E258" s="196"/>
      <c r="F258" s="196"/>
      <c r="G258" s="196"/>
      <c r="H258" s="196"/>
      <c r="I258" s="196"/>
      <c r="J258" s="197"/>
      <c r="K258" s="102">
        <v>178387</v>
      </c>
      <c r="L258" s="102">
        <v>40047</v>
      </c>
    </row>
    <row r="259" spans="1:12" ht="16.5">
      <c r="A259" s="195" t="s">
        <v>957</v>
      </c>
      <c r="B259" s="196"/>
      <c r="C259" s="196"/>
      <c r="D259" s="196"/>
      <c r="E259" s="196"/>
      <c r="F259" s="196"/>
      <c r="G259" s="196"/>
      <c r="H259" s="196"/>
      <c r="I259" s="196"/>
      <c r="J259" s="197"/>
      <c r="K259" s="103">
        <v>-1734</v>
      </c>
      <c r="L259" s="102">
        <v>1422</v>
      </c>
    </row>
    <row r="260" spans="1:12" ht="16.5">
      <c r="A260" s="195" t="s">
        <v>976</v>
      </c>
      <c r="B260" s="196"/>
      <c r="C260" s="196"/>
      <c r="D260" s="196"/>
      <c r="E260" s="196"/>
      <c r="F260" s="196"/>
      <c r="G260" s="196"/>
      <c r="H260" s="196"/>
      <c r="I260" s="196"/>
      <c r="J260" s="197"/>
      <c r="K260" s="102">
        <v>-6</v>
      </c>
      <c r="L260" s="102">
        <v>-474</v>
      </c>
    </row>
    <row r="261" spans="1:12" ht="16.5">
      <c r="A261" s="195" t="s">
        <v>955</v>
      </c>
      <c r="B261" s="196"/>
      <c r="C261" s="196"/>
      <c r="D261" s="196"/>
      <c r="E261" s="196"/>
      <c r="F261" s="196"/>
      <c r="G261" s="196"/>
      <c r="H261" s="196"/>
      <c r="I261" s="196"/>
      <c r="J261" s="197"/>
      <c r="K261" s="102">
        <v>0</v>
      </c>
      <c r="L261" s="102">
        <v>0</v>
      </c>
    </row>
    <row r="262" spans="1:12" ht="16.5">
      <c r="A262" s="195" t="s">
        <v>956</v>
      </c>
      <c r="B262" s="196"/>
      <c r="C262" s="196"/>
      <c r="D262" s="196"/>
      <c r="E262" s="196"/>
      <c r="F262" s="196"/>
      <c r="G262" s="196"/>
      <c r="H262" s="196"/>
      <c r="I262" s="196"/>
      <c r="J262" s="197"/>
      <c r="K262" s="103"/>
      <c r="L262" s="103"/>
    </row>
    <row r="263" spans="1:12" ht="16.5">
      <c r="A263" s="195" t="s">
        <v>957</v>
      </c>
      <c r="B263" s="196"/>
      <c r="C263" s="196"/>
      <c r="D263" s="196"/>
      <c r="E263" s="196"/>
      <c r="F263" s="196"/>
      <c r="G263" s="196"/>
      <c r="H263" s="196"/>
      <c r="I263" s="196"/>
      <c r="J263" s="197"/>
      <c r="K263" s="103"/>
      <c r="L263" s="103"/>
    </row>
    <row r="264" spans="1:12" ht="16.5">
      <c r="A264" s="195" t="s">
        <v>952</v>
      </c>
      <c r="B264" s="196"/>
      <c r="C264" s="196"/>
      <c r="D264" s="196"/>
      <c r="E264" s="196"/>
      <c r="F264" s="196"/>
      <c r="G264" s="196"/>
      <c r="H264" s="196"/>
      <c r="I264" s="196"/>
      <c r="J264" s="197"/>
      <c r="K264" s="102">
        <v>-6</v>
      </c>
      <c r="L264" s="102">
        <v>-160</v>
      </c>
    </row>
    <row r="265" spans="1:12" ht="16.5">
      <c r="A265" s="195" t="s">
        <v>956</v>
      </c>
      <c r="B265" s="196"/>
      <c r="C265" s="196"/>
      <c r="D265" s="196"/>
      <c r="E265" s="196"/>
      <c r="F265" s="196"/>
      <c r="G265" s="196"/>
      <c r="H265" s="196"/>
      <c r="I265" s="196"/>
      <c r="J265" s="197"/>
      <c r="K265" s="103">
        <v>-6</v>
      </c>
      <c r="L265" s="103">
        <v>-160</v>
      </c>
    </row>
    <row r="266" spans="1:12" ht="16.5">
      <c r="A266" s="195" t="s">
        <v>957</v>
      </c>
      <c r="B266" s="196"/>
      <c r="C266" s="196"/>
      <c r="D266" s="196"/>
      <c r="E266" s="196"/>
      <c r="F266" s="196"/>
      <c r="G266" s="196"/>
      <c r="H266" s="196"/>
      <c r="I266" s="196"/>
      <c r="J266" s="197"/>
      <c r="K266" s="103"/>
      <c r="L266" s="103"/>
    </row>
    <row r="267" spans="1:12" ht="16.5">
      <c r="A267" s="195" t="s">
        <v>796</v>
      </c>
      <c r="B267" s="196"/>
      <c r="C267" s="196"/>
      <c r="D267" s="196"/>
      <c r="E267" s="196"/>
      <c r="F267" s="196"/>
      <c r="G267" s="196"/>
      <c r="H267" s="196"/>
      <c r="I267" s="196"/>
      <c r="J267" s="197"/>
      <c r="K267" s="102">
        <v>0</v>
      </c>
      <c r="L267" s="102">
        <v>0</v>
      </c>
    </row>
    <row r="268" spans="1:12" ht="16.5">
      <c r="A268" s="195" t="s">
        <v>956</v>
      </c>
      <c r="B268" s="196"/>
      <c r="C268" s="196"/>
      <c r="D268" s="196"/>
      <c r="E268" s="196"/>
      <c r="F268" s="196"/>
      <c r="G268" s="196"/>
      <c r="H268" s="196"/>
      <c r="I268" s="196"/>
      <c r="J268" s="197"/>
      <c r="K268" s="103"/>
      <c r="L268" s="103"/>
    </row>
    <row r="269" spans="1:12" ht="16.5">
      <c r="A269" s="195" t="s">
        <v>957</v>
      </c>
      <c r="B269" s="196"/>
      <c r="C269" s="196"/>
      <c r="D269" s="196"/>
      <c r="E269" s="196"/>
      <c r="F269" s="196"/>
      <c r="G269" s="196"/>
      <c r="H269" s="196"/>
      <c r="I269" s="196"/>
      <c r="J269" s="197"/>
      <c r="K269" s="103"/>
      <c r="L269" s="103"/>
    </row>
    <row r="270" spans="1:12" ht="16.5">
      <c r="A270" s="195" t="s">
        <v>958</v>
      </c>
      <c r="B270" s="196"/>
      <c r="C270" s="196"/>
      <c r="D270" s="196"/>
      <c r="E270" s="196"/>
      <c r="F270" s="196"/>
      <c r="G270" s="196"/>
      <c r="H270" s="196"/>
      <c r="I270" s="196"/>
      <c r="J270" s="197"/>
      <c r="K270" s="102">
        <v>0</v>
      </c>
      <c r="L270" s="102">
        <v>-314</v>
      </c>
    </row>
    <row r="271" spans="1:12" ht="16.5">
      <c r="A271" s="195" t="s">
        <v>797</v>
      </c>
      <c r="B271" s="196"/>
      <c r="C271" s="196"/>
      <c r="D271" s="196"/>
      <c r="E271" s="196"/>
      <c r="F271" s="196"/>
      <c r="G271" s="196"/>
      <c r="H271" s="196"/>
      <c r="I271" s="196"/>
      <c r="J271" s="197"/>
      <c r="K271" s="102">
        <v>0</v>
      </c>
      <c r="L271" s="102">
        <v>0</v>
      </c>
    </row>
    <row r="272" spans="1:12" ht="16.5">
      <c r="A272" s="195" t="s">
        <v>956</v>
      </c>
      <c r="B272" s="196"/>
      <c r="C272" s="196"/>
      <c r="D272" s="196"/>
      <c r="E272" s="196"/>
      <c r="F272" s="196"/>
      <c r="G272" s="196"/>
      <c r="H272" s="196"/>
      <c r="I272" s="196"/>
      <c r="J272" s="197"/>
      <c r="K272" s="102"/>
      <c r="L272" s="103"/>
    </row>
    <row r="273" spans="1:12" ht="16.5">
      <c r="A273" s="195" t="s">
        <v>957</v>
      </c>
      <c r="B273" s="196"/>
      <c r="C273" s="196"/>
      <c r="D273" s="196"/>
      <c r="E273" s="196"/>
      <c r="F273" s="196"/>
      <c r="G273" s="196"/>
      <c r="H273" s="196"/>
      <c r="I273" s="196"/>
      <c r="J273" s="197"/>
      <c r="K273" s="103"/>
      <c r="L273" s="103"/>
    </row>
    <row r="274" spans="1:12" ht="16.5">
      <c r="A274" s="195" t="s">
        <v>798</v>
      </c>
      <c r="B274" s="196"/>
      <c r="C274" s="196"/>
      <c r="D274" s="196"/>
      <c r="E274" s="196"/>
      <c r="F274" s="196"/>
      <c r="G274" s="196"/>
      <c r="H274" s="196"/>
      <c r="I274" s="196"/>
      <c r="J274" s="197"/>
      <c r="K274" s="102">
        <v>0</v>
      </c>
      <c r="L274" s="102">
        <v>-314</v>
      </c>
    </row>
    <row r="275" spans="1:12" ht="16.5">
      <c r="A275" s="195" t="s">
        <v>956</v>
      </c>
      <c r="B275" s="196"/>
      <c r="C275" s="196"/>
      <c r="D275" s="196"/>
      <c r="E275" s="196"/>
      <c r="F275" s="196"/>
      <c r="G275" s="196"/>
      <c r="H275" s="196"/>
      <c r="I275" s="196"/>
      <c r="J275" s="197"/>
      <c r="K275" s="102"/>
      <c r="L275" s="102">
        <v>857</v>
      </c>
    </row>
    <row r="276" spans="1:12" ht="16.5">
      <c r="A276" s="195" t="s">
        <v>957</v>
      </c>
      <c r="B276" s="196"/>
      <c r="C276" s="196"/>
      <c r="D276" s="196"/>
      <c r="E276" s="196"/>
      <c r="F276" s="196"/>
      <c r="G276" s="196"/>
      <c r="H276" s="196"/>
      <c r="I276" s="196"/>
      <c r="J276" s="197"/>
      <c r="K276" s="103"/>
      <c r="L276" s="102">
        <v>-1171</v>
      </c>
    </row>
    <row r="277" spans="1:12" ht="16.5">
      <c r="A277" s="195" t="s">
        <v>977</v>
      </c>
      <c r="B277" s="196"/>
      <c r="C277" s="196"/>
      <c r="D277" s="196"/>
      <c r="E277" s="196"/>
      <c r="F277" s="196"/>
      <c r="G277" s="196"/>
      <c r="H277" s="196"/>
      <c r="I277" s="196"/>
      <c r="J277" s="197"/>
      <c r="K277" s="103"/>
      <c r="L277" s="103"/>
    </row>
    <row r="278" spans="1:12" ht="16.5">
      <c r="A278" s="195" t="s">
        <v>830</v>
      </c>
      <c r="B278" s="196"/>
      <c r="C278" s="196"/>
      <c r="D278" s="196"/>
      <c r="E278" s="196"/>
      <c r="F278" s="196"/>
      <c r="G278" s="196"/>
      <c r="H278" s="196"/>
      <c r="I278" s="196"/>
      <c r="J278" s="197"/>
      <c r="K278" s="102">
        <v>137718</v>
      </c>
      <c r="L278" s="102">
        <v>0</v>
      </c>
    </row>
    <row r="279" spans="1:12" ht="16.5">
      <c r="A279" s="195" t="s">
        <v>831</v>
      </c>
      <c r="B279" s="196"/>
      <c r="C279" s="196"/>
      <c r="D279" s="196"/>
      <c r="E279" s="196"/>
      <c r="F279" s="196"/>
      <c r="G279" s="196"/>
      <c r="H279" s="196"/>
      <c r="I279" s="196"/>
      <c r="J279" s="197"/>
      <c r="K279" s="102">
        <v>0</v>
      </c>
      <c r="L279" s="102">
        <v>0</v>
      </c>
    </row>
    <row r="280" spans="1:12" ht="16.5">
      <c r="A280" s="195" t="s">
        <v>978</v>
      </c>
      <c r="B280" s="196"/>
      <c r="C280" s="196"/>
      <c r="D280" s="196"/>
      <c r="E280" s="196"/>
      <c r="F280" s="196"/>
      <c r="G280" s="196"/>
      <c r="H280" s="196"/>
      <c r="I280" s="196"/>
      <c r="J280" s="197"/>
      <c r="K280" s="102"/>
      <c r="L280" s="103"/>
    </row>
    <row r="281" spans="1:12" ht="16.5">
      <c r="A281" s="195" t="s">
        <v>979</v>
      </c>
      <c r="B281" s="196"/>
      <c r="C281" s="196"/>
      <c r="D281" s="196"/>
      <c r="E281" s="196"/>
      <c r="F281" s="196"/>
      <c r="G281" s="196"/>
      <c r="H281" s="196"/>
      <c r="I281" s="196"/>
      <c r="J281" s="197"/>
      <c r="K281" s="103"/>
      <c r="L281" s="103"/>
    </row>
    <row r="282" spans="1:12" ht="16.5">
      <c r="A282" s="195" t="s">
        <v>980</v>
      </c>
      <c r="B282" s="196"/>
      <c r="C282" s="196"/>
      <c r="D282" s="196"/>
      <c r="E282" s="196"/>
      <c r="F282" s="196"/>
      <c r="G282" s="196"/>
      <c r="H282" s="196"/>
      <c r="I282" s="196"/>
      <c r="J282" s="197"/>
      <c r="K282" s="123">
        <v>15</v>
      </c>
      <c r="L282" s="103"/>
    </row>
    <row r="283" spans="1:12" ht="16.5">
      <c r="A283" s="195" t="s">
        <v>835</v>
      </c>
      <c r="B283" s="196"/>
      <c r="C283" s="196"/>
      <c r="D283" s="196"/>
      <c r="E283" s="196"/>
      <c r="F283" s="196"/>
      <c r="G283" s="196"/>
      <c r="H283" s="196"/>
      <c r="I283" s="196"/>
      <c r="J283" s="197"/>
      <c r="K283" s="102"/>
      <c r="L283" s="103"/>
    </row>
    <row r="284" spans="1:12" ht="16.5">
      <c r="A284" s="195" t="s">
        <v>836</v>
      </c>
      <c r="B284" s="196"/>
      <c r="C284" s="196"/>
      <c r="D284" s="196"/>
      <c r="E284" s="196"/>
      <c r="F284" s="196"/>
      <c r="G284" s="196"/>
      <c r="H284" s="196"/>
      <c r="I284" s="196"/>
      <c r="J284" s="197"/>
      <c r="K284" s="102">
        <v>137703</v>
      </c>
      <c r="L284" s="102">
        <v>0</v>
      </c>
    </row>
    <row r="285" spans="1:12" ht="16.5">
      <c r="A285" s="195" t="s">
        <v>837</v>
      </c>
      <c r="B285" s="196"/>
      <c r="C285" s="196"/>
      <c r="D285" s="196"/>
      <c r="E285" s="196"/>
      <c r="F285" s="196"/>
      <c r="G285" s="196"/>
      <c r="H285" s="196"/>
      <c r="I285" s="196"/>
      <c r="J285" s="197"/>
      <c r="K285" s="102">
        <v>-84814</v>
      </c>
      <c r="L285" s="102">
        <v>0</v>
      </c>
    </row>
    <row r="286" spans="1:12" ht="16.5">
      <c r="A286" s="195" t="s">
        <v>838</v>
      </c>
      <c r="B286" s="196"/>
      <c r="C286" s="196"/>
      <c r="D286" s="196"/>
      <c r="E286" s="196"/>
      <c r="F286" s="196"/>
      <c r="G286" s="196"/>
      <c r="H286" s="196"/>
      <c r="I286" s="196"/>
      <c r="J286" s="197"/>
      <c r="K286" s="102">
        <v>-84814</v>
      </c>
      <c r="L286" s="102">
        <v>0</v>
      </c>
    </row>
    <row r="287" spans="1:12" ht="16.5">
      <c r="A287" s="195" t="s">
        <v>840</v>
      </c>
      <c r="B287" s="196"/>
      <c r="C287" s="196"/>
      <c r="D287" s="196"/>
      <c r="E287" s="196"/>
      <c r="F287" s="196"/>
      <c r="G287" s="196"/>
      <c r="H287" s="196"/>
      <c r="I287" s="196"/>
      <c r="J287" s="197"/>
      <c r="K287" s="103"/>
      <c r="L287" s="103"/>
    </row>
    <row r="288" spans="1:12" ht="16.5">
      <c r="A288" s="195" t="s">
        <v>981</v>
      </c>
      <c r="B288" s="196"/>
      <c r="C288" s="196"/>
      <c r="D288" s="196"/>
      <c r="E288" s="196"/>
      <c r="F288" s="196"/>
      <c r="G288" s="196"/>
      <c r="H288" s="196"/>
      <c r="I288" s="196"/>
      <c r="J288" s="197"/>
      <c r="K288" s="102">
        <v>0</v>
      </c>
      <c r="L288" s="102">
        <v>0</v>
      </c>
    </row>
    <row r="289" spans="1:12" ht="16.5">
      <c r="A289" s="195" t="s">
        <v>982</v>
      </c>
      <c r="B289" s="196"/>
      <c r="C289" s="196"/>
      <c r="D289" s="196"/>
      <c r="E289" s="196"/>
      <c r="F289" s="196"/>
      <c r="G289" s="196"/>
      <c r="H289" s="196"/>
      <c r="I289" s="196"/>
      <c r="J289" s="197"/>
      <c r="K289" s="102">
        <v>0</v>
      </c>
      <c r="L289" s="102">
        <v>0</v>
      </c>
    </row>
    <row r="290" spans="1:12" ht="16.5">
      <c r="A290" s="195" t="s">
        <v>956</v>
      </c>
      <c r="B290" s="196"/>
      <c r="C290" s="196"/>
      <c r="D290" s="196"/>
      <c r="E290" s="196"/>
      <c r="F290" s="196"/>
      <c r="G290" s="196"/>
      <c r="H290" s="196"/>
      <c r="I290" s="196"/>
      <c r="J290" s="197"/>
      <c r="K290" s="103"/>
      <c r="L290" s="103"/>
    </row>
    <row r="291" spans="1:12" ht="16.5">
      <c r="A291" s="195" t="s">
        <v>957</v>
      </c>
      <c r="B291" s="196"/>
      <c r="C291" s="196"/>
      <c r="D291" s="196"/>
      <c r="E291" s="196"/>
      <c r="F291" s="196"/>
      <c r="G291" s="196"/>
      <c r="H291" s="196"/>
      <c r="I291" s="196"/>
      <c r="J291" s="197"/>
      <c r="K291" s="103"/>
      <c r="L291" s="103"/>
    </row>
    <row r="292" spans="1:12" ht="16.5">
      <c r="A292" s="195" t="s">
        <v>983</v>
      </c>
      <c r="B292" s="196"/>
      <c r="C292" s="196"/>
      <c r="D292" s="196"/>
      <c r="E292" s="196"/>
      <c r="F292" s="196"/>
      <c r="G292" s="196"/>
      <c r="H292" s="196"/>
      <c r="I292" s="196"/>
      <c r="J292" s="197"/>
      <c r="K292" s="103"/>
      <c r="L292" s="103"/>
    </row>
    <row r="293" spans="1:12" ht="16.5">
      <c r="A293" s="195" t="s">
        <v>843</v>
      </c>
      <c r="B293" s="196"/>
      <c r="C293" s="196"/>
      <c r="D293" s="196"/>
      <c r="E293" s="196"/>
      <c r="F293" s="196"/>
      <c r="G293" s="196"/>
      <c r="H293" s="196"/>
      <c r="I293" s="196"/>
      <c r="J293" s="197"/>
      <c r="K293" s="103"/>
      <c r="L293" s="103"/>
    </row>
    <row r="294" spans="1:12" ht="16.5">
      <c r="A294" s="195" t="s">
        <v>844</v>
      </c>
      <c r="B294" s="196"/>
      <c r="C294" s="196"/>
      <c r="D294" s="196"/>
      <c r="E294" s="196"/>
      <c r="F294" s="196"/>
      <c r="G294" s="196"/>
      <c r="H294" s="196"/>
      <c r="I294" s="196"/>
      <c r="J294" s="197"/>
      <c r="K294" s="102">
        <v>222517</v>
      </c>
      <c r="L294" s="103"/>
    </row>
    <row r="295" spans="1:12" ht="16.5">
      <c r="A295" s="195" t="s">
        <v>984</v>
      </c>
      <c r="B295" s="196"/>
      <c r="C295" s="196"/>
      <c r="D295" s="196"/>
      <c r="E295" s="196"/>
      <c r="F295" s="196"/>
      <c r="G295" s="196"/>
      <c r="H295" s="196"/>
      <c r="I295" s="196"/>
      <c r="J295" s="197"/>
      <c r="K295" s="105">
        <v>0</v>
      </c>
      <c r="L295" s="105">
        <v>695320</v>
      </c>
    </row>
    <row r="296" spans="1:12" ht="16.5">
      <c r="A296" s="195" t="s">
        <v>985</v>
      </c>
      <c r="B296" s="196"/>
      <c r="C296" s="196"/>
      <c r="D296" s="196"/>
      <c r="E296" s="196"/>
      <c r="F296" s="196"/>
      <c r="G296" s="196"/>
      <c r="H296" s="196"/>
      <c r="I296" s="196"/>
      <c r="J296" s="197"/>
      <c r="K296" s="102">
        <v>0</v>
      </c>
      <c r="L296" s="102">
        <v>0</v>
      </c>
    </row>
    <row r="297" spans="1:12" ht="16.5">
      <c r="A297" s="195" t="s">
        <v>856</v>
      </c>
      <c r="B297" s="196"/>
      <c r="C297" s="196"/>
      <c r="D297" s="196"/>
      <c r="E297" s="196"/>
      <c r="F297" s="196"/>
      <c r="G297" s="196"/>
      <c r="H297" s="196"/>
      <c r="I297" s="196"/>
      <c r="J297" s="197"/>
      <c r="K297" s="102">
        <v>0</v>
      </c>
      <c r="L297" s="102">
        <v>0</v>
      </c>
    </row>
    <row r="298" spans="1:12" ht="16.5">
      <c r="A298" s="195" t="s">
        <v>857</v>
      </c>
      <c r="B298" s="196"/>
      <c r="C298" s="196"/>
      <c r="D298" s="196"/>
      <c r="E298" s="196"/>
      <c r="F298" s="196"/>
      <c r="G298" s="196"/>
      <c r="H298" s="196"/>
      <c r="I298" s="196"/>
      <c r="J298" s="197"/>
      <c r="K298" s="103"/>
      <c r="L298" s="103"/>
    </row>
    <row r="299" spans="1:12" ht="16.5">
      <c r="A299" s="195" t="s">
        <v>858</v>
      </c>
      <c r="B299" s="196"/>
      <c r="C299" s="196"/>
      <c r="D299" s="196"/>
      <c r="E299" s="196"/>
      <c r="F299" s="196"/>
      <c r="G299" s="196"/>
      <c r="H299" s="196"/>
      <c r="I299" s="196"/>
      <c r="J299" s="197"/>
      <c r="K299" s="103"/>
      <c r="L299" s="103"/>
    </row>
    <row r="300" spans="1:12" ht="16.5">
      <c r="A300" s="195" t="s">
        <v>986</v>
      </c>
      <c r="B300" s="196"/>
      <c r="C300" s="196"/>
      <c r="D300" s="196"/>
      <c r="E300" s="196"/>
      <c r="F300" s="196"/>
      <c r="G300" s="196"/>
      <c r="H300" s="196"/>
      <c r="I300" s="196"/>
      <c r="J300" s="197"/>
      <c r="K300" s="103"/>
      <c r="L300" s="103"/>
    </row>
    <row r="301" spans="1:12" ht="16.5">
      <c r="A301" s="195" t="s">
        <v>859</v>
      </c>
      <c r="B301" s="196"/>
      <c r="C301" s="196"/>
      <c r="D301" s="196"/>
      <c r="E301" s="196"/>
      <c r="F301" s="196"/>
      <c r="G301" s="196"/>
      <c r="H301" s="196"/>
      <c r="I301" s="196"/>
      <c r="J301" s="197"/>
      <c r="K301" s="102">
        <v>0</v>
      </c>
      <c r="L301" s="102">
        <v>0</v>
      </c>
    </row>
    <row r="302" spans="1:12" ht="16.5">
      <c r="A302" s="195" t="s">
        <v>987</v>
      </c>
      <c r="B302" s="196"/>
      <c r="C302" s="196"/>
      <c r="D302" s="196"/>
      <c r="E302" s="196"/>
      <c r="F302" s="196"/>
      <c r="G302" s="196"/>
      <c r="H302" s="196"/>
      <c r="I302" s="196"/>
      <c r="J302" s="197"/>
      <c r="K302" s="103"/>
      <c r="L302" s="103"/>
    </row>
    <row r="303" spans="1:12" ht="16.5">
      <c r="A303" s="195" t="s">
        <v>332</v>
      </c>
      <c r="B303" s="196"/>
      <c r="C303" s="196"/>
      <c r="D303" s="196"/>
      <c r="E303" s="196"/>
      <c r="F303" s="196"/>
      <c r="G303" s="196"/>
      <c r="H303" s="196"/>
      <c r="I303" s="196"/>
      <c r="J303" s="197"/>
      <c r="K303" s="103"/>
      <c r="L303" s="103"/>
    </row>
    <row r="304" spans="1:12" ht="16.5">
      <c r="A304" s="195" t="s">
        <v>860</v>
      </c>
      <c r="B304" s="196"/>
      <c r="C304" s="196"/>
      <c r="D304" s="196"/>
      <c r="E304" s="196"/>
      <c r="F304" s="196"/>
      <c r="G304" s="196"/>
      <c r="H304" s="196"/>
      <c r="I304" s="196"/>
      <c r="J304" s="197"/>
      <c r="K304" s="103"/>
      <c r="L304" s="103"/>
    </row>
    <row r="305" spans="1:14" ht="16.5">
      <c r="A305" s="195" t="s">
        <v>988</v>
      </c>
      <c r="B305" s="196"/>
      <c r="C305" s="196"/>
      <c r="D305" s="196"/>
      <c r="E305" s="196"/>
      <c r="F305" s="196"/>
      <c r="G305" s="196"/>
      <c r="H305" s="196"/>
      <c r="I305" s="196"/>
      <c r="J305" s="197"/>
      <c r="K305" s="102">
        <v>0</v>
      </c>
      <c r="L305" s="102">
        <v>0</v>
      </c>
    </row>
    <row r="306" spans="1:14" ht="16.5">
      <c r="A306" s="195" t="s">
        <v>989</v>
      </c>
      <c r="B306" s="196"/>
      <c r="C306" s="196"/>
      <c r="D306" s="196"/>
      <c r="E306" s="196"/>
      <c r="F306" s="196"/>
      <c r="G306" s="196"/>
      <c r="H306" s="196"/>
      <c r="I306" s="196"/>
      <c r="J306" s="197"/>
      <c r="K306" s="103"/>
      <c r="L306" s="103"/>
    </row>
    <row r="307" spans="1:14" ht="16.5">
      <c r="A307" s="195" t="s">
        <v>990</v>
      </c>
      <c r="B307" s="196"/>
      <c r="C307" s="196"/>
      <c r="D307" s="196"/>
      <c r="E307" s="196"/>
      <c r="F307" s="196"/>
      <c r="G307" s="196"/>
      <c r="H307" s="196"/>
      <c r="I307" s="196"/>
      <c r="J307" s="197"/>
      <c r="K307" s="103"/>
      <c r="L307" s="103"/>
    </row>
    <row r="308" spans="1:14" ht="16.5">
      <c r="A308" s="195" t="s">
        <v>991</v>
      </c>
      <c r="B308" s="196"/>
      <c r="C308" s="196"/>
      <c r="D308" s="196"/>
      <c r="E308" s="196"/>
      <c r="F308" s="196"/>
      <c r="G308" s="196"/>
      <c r="H308" s="196"/>
      <c r="I308" s="196"/>
      <c r="J308" s="197"/>
      <c r="K308" s="102">
        <v>0</v>
      </c>
      <c r="L308" s="102">
        <v>0</v>
      </c>
      <c r="M308" s="169">
        <f>L308-L306</f>
        <v>0</v>
      </c>
    </row>
    <row r="309" spans="1:14" ht="16.5">
      <c r="A309" s="195" t="s">
        <v>861</v>
      </c>
      <c r="B309" s="196"/>
      <c r="C309" s="196"/>
      <c r="D309" s="196"/>
      <c r="E309" s="196"/>
      <c r="F309" s="196"/>
      <c r="G309" s="196"/>
      <c r="H309" s="196"/>
      <c r="I309" s="196"/>
      <c r="J309" s="197"/>
      <c r="K309" s="102">
        <v>0</v>
      </c>
      <c r="L309" s="102">
        <v>0</v>
      </c>
    </row>
    <row r="310" spans="1:14" ht="16.5">
      <c r="A310" s="195" t="s">
        <v>992</v>
      </c>
      <c r="B310" s="196"/>
      <c r="C310" s="196"/>
      <c r="D310" s="196"/>
      <c r="E310" s="196"/>
      <c r="F310" s="196"/>
      <c r="G310" s="196"/>
      <c r="H310" s="196"/>
      <c r="I310" s="196"/>
      <c r="J310" s="197"/>
      <c r="K310" s="103"/>
      <c r="L310" s="102"/>
    </row>
    <row r="311" spans="1:14" ht="16.5">
      <c r="A311" s="195" t="s">
        <v>993</v>
      </c>
      <c r="B311" s="196"/>
      <c r="C311" s="196"/>
      <c r="D311" s="196"/>
      <c r="E311" s="196"/>
      <c r="F311" s="196"/>
      <c r="G311" s="196"/>
      <c r="H311" s="196"/>
      <c r="I311" s="196"/>
      <c r="J311" s="197"/>
      <c r="K311" s="103"/>
      <c r="L311" s="103"/>
      <c r="N311" s="83">
        <f>L296+L309</f>
        <v>0</v>
      </c>
    </row>
    <row r="312" spans="1:14" ht="16.5">
      <c r="A312" s="195" t="s">
        <v>994</v>
      </c>
      <c r="B312" s="196"/>
      <c r="C312" s="196"/>
      <c r="D312" s="196"/>
      <c r="E312" s="196"/>
      <c r="F312" s="196"/>
      <c r="G312" s="196"/>
      <c r="H312" s="196"/>
      <c r="I312" s="196"/>
      <c r="J312" s="197"/>
      <c r="K312" s="102">
        <v>0</v>
      </c>
      <c r="L312" s="102">
        <v>0</v>
      </c>
    </row>
    <row r="313" spans="1:14" ht="16.5">
      <c r="A313" s="195" t="s">
        <v>992</v>
      </c>
      <c r="B313" s="196"/>
      <c r="C313" s="196"/>
      <c r="D313" s="196"/>
      <c r="E313" s="196"/>
      <c r="F313" s="196"/>
      <c r="G313" s="196"/>
      <c r="H313" s="196"/>
      <c r="I313" s="196"/>
      <c r="J313" s="197"/>
      <c r="K313" s="103"/>
      <c r="L313" s="102"/>
    </row>
    <row r="314" spans="1:14" ht="16.5">
      <c r="A314" s="195" t="s">
        <v>993</v>
      </c>
      <c r="B314" s="196"/>
      <c r="C314" s="196"/>
      <c r="D314" s="196"/>
      <c r="E314" s="196"/>
      <c r="F314" s="196"/>
      <c r="G314" s="196"/>
      <c r="H314" s="196"/>
      <c r="I314" s="196"/>
      <c r="J314" s="197"/>
      <c r="K314" s="103"/>
      <c r="L314" s="103"/>
    </row>
    <row r="315" spans="1:14" ht="16.5">
      <c r="A315" s="195" t="s">
        <v>995</v>
      </c>
      <c r="B315" s="196"/>
      <c r="C315" s="196"/>
      <c r="D315" s="196"/>
      <c r="E315" s="196"/>
      <c r="F315" s="196"/>
      <c r="G315" s="196"/>
      <c r="H315" s="196"/>
      <c r="I315" s="196"/>
      <c r="J315" s="197"/>
      <c r="K315" s="102">
        <v>0</v>
      </c>
      <c r="L315" s="102">
        <v>0</v>
      </c>
    </row>
    <row r="316" spans="1:14" ht="16.5">
      <c r="A316" s="195" t="s">
        <v>992</v>
      </c>
      <c r="B316" s="196"/>
      <c r="C316" s="196"/>
      <c r="D316" s="196"/>
      <c r="E316" s="196"/>
      <c r="F316" s="196"/>
      <c r="G316" s="196"/>
      <c r="H316" s="196"/>
      <c r="I316" s="196"/>
      <c r="J316" s="197"/>
      <c r="K316" s="103"/>
      <c r="L316" s="103"/>
    </row>
    <row r="317" spans="1:14" ht="16.5">
      <c r="A317" s="195" t="s">
        <v>993</v>
      </c>
      <c r="B317" s="196"/>
      <c r="C317" s="196"/>
      <c r="D317" s="196"/>
      <c r="E317" s="196"/>
      <c r="F317" s="196"/>
      <c r="G317" s="196"/>
      <c r="H317" s="196"/>
      <c r="I317" s="196"/>
      <c r="J317" s="197"/>
      <c r="K317" s="103"/>
      <c r="L317" s="103"/>
    </row>
    <row r="318" spans="1:14" ht="16.5">
      <c r="A318" s="195" t="s">
        <v>996</v>
      </c>
      <c r="B318" s="196"/>
      <c r="C318" s="196"/>
      <c r="D318" s="196"/>
      <c r="E318" s="196"/>
      <c r="F318" s="196"/>
      <c r="G318" s="196"/>
      <c r="H318" s="196"/>
      <c r="I318" s="196"/>
      <c r="J318" s="197"/>
      <c r="K318" s="102">
        <v>0</v>
      </c>
      <c r="L318" s="102">
        <v>0</v>
      </c>
    </row>
    <row r="319" spans="1:14" ht="16.5">
      <c r="A319" s="195" t="s">
        <v>992</v>
      </c>
      <c r="B319" s="196"/>
      <c r="C319" s="196"/>
      <c r="D319" s="196"/>
      <c r="E319" s="196"/>
      <c r="F319" s="196"/>
      <c r="G319" s="196"/>
      <c r="H319" s="196"/>
      <c r="I319" s="196"/>
      <c r="J319" s="197"/>
      <c r="K319" s="102"/>
      <c r="L319" s="102"/>
    </row>
    <row r="320" spans="1:14" ht="17.25" thickBot="1">
      <c r="A320" s="210" t="s">
        <v>993</v>
      </c>
      <c r="B320" s="211"/>
      <c r="C320" s="211"/>
      <c r="D320" s="211"/>
      <c r="E320" s="211"/>
      <c r="F320" s="211"/>
      <c r="G320" s="211"/>
      <c r="H320" s="211"/>
      <c r="I320" s="211"/>
      <c r="J320" s="212"/>
      <c r="K320" s="102"/>
      <c r="L320" s="102"/>
    </row>
    <row r="324" spans="12:12">
      <c r="L324" s="83"/>
    </row>
  </sheetData>
  <mergeCells count="309">
    <mergeCell ref="A319:J319"/>
    <mergeCell ref="A320:J320"/>
    <mergeCell ref="A313:J313"/>
    <mergeCell ref="A314:J314"/>
    <mergeCell ref="A315:J315"/>
    <mergeCell ref="A316:J316"/>
    <mergeCell ref="A317:J317"/>
    <mergeCell ref="A318:J318"/>
    <mergeCell ref="A307:J307"/>
    <mergeCell ref="A308:J308"/>
    <mergeCell ref="A309:J309"/>
    <mergeCell ref="A310:J310"/>
    <mergeCell ref="A311:J311"/>
    <mergeCell ref="A312:J312"/>
    <mergeCell ref="A305:J305"/>
    <mergeCell ref="A306:J306"/>
    <mergeCell ref="A295:J295"/>
    <mergeCell ref="A296:J296"/>
    <mergeCell ref="A301:J301"/>
    <mergeCell ref="A302:J302"/>
    <mergeCell ref="A303:J303"/>
    <mergeCell ref="A304:J304"/>
    <mergeCell ref="A283:J283"/>
    <mergeCell ref="A284:J284"/>
    <mergeCell ref="A285:J285"/>
    <mergeCell ref="A286:J286"/>
    <mergeCell ref="A287:J287"/>
    <mergeCell ref="A288:J288"/>
    <mergeCell ref="A297:J297"/>
    <mergeCell ref="A298:J298"/>
    <mergeCell ref="A299:J299"/>
    <mergeCell ref="A300:J300"/>
    <mergeCell ref="A289:J289"/>
    <mergeCell ref="A290:J290"/>
    <mergeCell ref="A291:J291"/>
    <mergeCell ref="A292:J292"/>
    <mergeCell ref="A293:J293"/>
    <mergeCell ref="A294:J294"/>
    <mergeCell ref="A277:J277"/>
    <mergeCell ref="A278:J278"/>
    <mergeCell ref="A279:J279"/>
    <mergeCell ref="A280:J280"/>
    <mergeCell ref="A281:J281"/>
    <mergeCell ref="A282:J282"/>
    <mergeCell ref="A271:J271"/>
    <mergeCell ref="A272:J272"/>
    <mergeCell ref="A273:J273"/>
    <mergeCell ref="A274:J274"/>
    <mergeCell ref="A275:J275"/>
    <mergeCell ref="A276:J276"/>
    <mergeCell ref="A265:J265"/>
    <mergeCell ref="A266:J266"/>
    <mergeCell ref="A267:J267"/>
    <mergeCell ref="A268:J268"/>
    <mergeCell ref="A269:J269"/>
    <mergeCell ref="A270:J270"/>
    <mergeCell ref="A259:J259"/>
    <mergeCell ref="A260:J260"/>
    <mergeCell ref="A261:J261"/>
    <mergeCell ref="A262:J262"/>
    <mergeCell ref="A263:J263"/>
    <mergeCell ref="A264:J264"/>
    <mergeCell ref="A253:J253"/>
    <mergeCell ref="A254:J254"/>
    <mergeCell ref="A255:J255"/>
    <mergeCell ref="A256:J256"/>
    <mergeCell ref="A257:J257"/>
    <mergeCell ref="A258:J258"/>
    <mergeCell ref="A247:J247"/>
    <mergeCell ref="A248:J248"/>
    <mergeCell ref="A249:J249"/>
    <mergeCell ref="A250:J250"/>
    <mergeCell ref="A251:J251"/>
    <mergeCell ref="A252:J252"/>
    <mergeCell ref="A241:J241"/>
    <mergeCell ref="A242:J242"/>
    <mergeCell ref="A243:J243"/>
    <mergeCell ref="A244:J244"/>
    <mergeCell ref="A245:J245"/>
    <mergeCell ref="A246:J246"/>
    <mergeCell ref="A235:J235"/>
    <mergeCell ref="A236:J236"/>
    <mergeCell ref="A237:J237"/>
    <mergeCell ref="A238:J238"/>
    <mergeCell ref="A239:J239"/>
    <mergeCell ref="A240:J240"/>
    <mergeCell ref="A229:J229"/>
    <mergeCell ref="A230:J230"/>
    <mergeCell ref="A231:J231"/>
    <mergeCell ref="A232:J232"/>
    <mergeCell ref="A233:J233"/>
    <mergeCell ref="A234:J234"/>
    <mergeCell ref="A223:J223"/>
    <mergeCell ref="A224:J224"/>
    <mergeCell ref="A225:J225"/>
    <mergeCell ref="A226:J226"/>
    <mergeCell ref="A227:J227"/>
    <mergeCell ref="A228:J228"/>
    <mergeCell ref="A217:J217"/>
    <mergeCell ref="A218:J218"/>
    <mergeCell ref="A219:J219"/>
    <mergeCell ref="A220:J220"/>
    <mergeCell ref="A221:J221"/>
    <mergeCell ref="A222:J222"/>
    <mergeCell ref="A211:J211"/>
    <mergeCell ref="A212:J212"/>
    <mergeCell ref="A213:J213"/>
    <mergeCell ref="A214:J214"/>
    <mergeCell ref="A215:J215"/>
    <mergeCell ref="A216:J216"/>
    <mergeCell ref="A205:J205"/>
    <mergeCell ref="A206:J206"/>
    <mergeCell ref="A207:J207"/>
    <mergeCell ref="A208:J208"/>
    <mergeCell ref="A209:J209"/>
    <mergeCell ref="A210:J210"/>
    <mergeCell ref="A199:J199"/>
    <mergeCell ref="A200:J200"/>
    <mergeCell ref="A201:J201"/>
    <mergeCell ref="A202:J202"/>
    <mergeCell ref="A203:J203"/>
    <mergeCell ref="A204:J204"/>
    <mergeCell ref="A193:J193"/>
    <mergeCell ref="A194:J194"/>
    <mergeCell ref="A195:J195"/>
    <mergeCell ref="A196:J196"/>
    <mergeCell ref="A197:J197"/>
    <mergeCell ref="A198:J198"/>
    <mergeCell ref="A187:J187"/>
    <mergeCell ref="A188:J188"/>
    <mergeCell ref="A189:J189"/>
    <mergeCell ref="A190:J190"/>
    <mergeCell ref="A191:J191"/>
    <mergeCell ref="A192:J192"/>
    <mergeCell ref="A181:J181"/>
    <mergeCell ref="A182:J182"/>
    <mergeCell ref="A183:J183"/>
    <mergeCell ref="A184:J184"/>
    <mergeCell ref="A185:J185"/>
    <mergeCell ref="A186:J186"/>
    <mergeCell ref="A175:J175"/>
    <mergeCell ref="A176:J176"/>
    <mergeCell ref="A177:J177"/>
    <mergeCell ref="A178:J178"/>
    <mergeCell ref="A179:J179"/>
    <mergeCell ref="A180:J180"/>
    <mergeCell ref="A169:J169"/>
    <mergeCell ref="A170:J170"/>
    <mergeCell ref="A171:J171"/>
    <mergeCell ref="A172:J172"/>
    <mergeCell ref="A173:J173"/>
    <mergeCell ref="A174:J174"/>
    <mergeCell ref="A163:J163"/>
    <mergeCell ref="A164:J164"/>
    <mergeCell ref="A165:J165"/>
    <mergeCell ref="A166:J166"/>
    <mergeCell ref="A167:J167"/>
    <mergeCell ref="A168:J168"/>
    <mergeCell ref="A157:J157"/>
    <mergeCell ref="A158:J158"/>
    <mergeCell ref="A159:J159"/>
    <mergeCell ref="A160:J160"/>
    <mergeCell ref="A161:J161"/>
    <mergeCell ref="A162:J162"/>
    <mergeCell ref="A151:J151"/>
    <mergeCell ref="A152:J152"/>
    <mergeCell ref="A153:J153"/>
    <mergeCell ref="A154:J154"/>
    <mergeCell ref="A155:J155"/>
    <mergeCell ref="A156:J156"/>
    <mergeCell ref="A145:J145"/>
    <mergeCell ref="A146:J146"/>
    <mergeCell ref="A147:J147"/>
    <mergeCell ref="A148:J148"/>
    <mergeCell ref="A149:J149"/>
    <mergeCell ref="A150:J150"/>
    <mergeCell ref="A139:J139"/>
    <mergeCell ref="A140:J140"/>
    <mergeCell ref="A141:J141"/>
    <mergeCell ref="A142:J142"/>
    <mergeCell ref="A143:J143"/>
    <mergeCell ref="A144:J144"/>
    <mergeCell ref="A133:J133"/>
    <mergeCell ref="A134:J134"/>
    <mergeCell ref="A135:J135"/>
    <mergeCell ref="A136:J136"/>
    <mergeCell ref="A137:J137"/>
    <mergeCell ref="A138:J138"/>
    <mergeCell ref="A127:J127"/>
    <mergeCell ref="A128:J128"/>
    <mergeCell ref="A129:J129"/>
    <mergeCell ref="A130:J130"/>
    <mergeCell ref="A131:J131"/>
    <mergeCell ref="A132:J132"/>
    <mergeCell ref="A121:J121"/>
    <mergeCell ref="A122:J122"/>
    <mergeCell ref="A123:J123"/>
    <mergeCell ref="A124:J124"/>
    <mergeCell ref="A125:J125"/>
    <mergeCell ref="A126:J126"/>
    <mergeCell ref="A115:J115"/>
    <mergeCell ref="A116:J116"/>
    <mergeCell ref="A117:J117"/>
    <mergeCell ref="A118:J118"/>
    <mergeCell ref="A119:J119"/>
    <mergeCell ref="A120:J120"/>
    <mergeCell ref="A109:J109"/>
    <mergeCell ref="A110:J110"/>
    <mergeCell ref="A111:J111"/>
    <mergeCell ref="A112:J112"/>
    <mergeCell ref="A113:J113"/>
    <mergeCell ref="A114:J114"/>
    <mergeCell ref="A103:J103"/>
    <mergeCell ref="A104:J104"/>
    <mergeCell ref="A105:J105"/>
    <mergeCell ref="A106:J106"/>
    <mergeCell ref="A107:J107"/>
    <mergeCell ref="A108:J108"/>
    <mergeCell ref="A97:J97"/>
    <mergeCell ref="A98:J98"/>
    <mergeCell ref="A99:J99"/>
    <mergeCell ref="A100:J100"/>
    <mergeCell ref="A101:J101"/>
    <mergeCell ref="A102:J102"/>
    <mergeCell ref="A91:J91"/>
    <mergeCell ref="A92:J92"/>
    <mergeCell ref="A93:J93"/>
    <mergeCell ref="A94:J94"/>
    <mergeCell ref="A95:J95"/>
    <mergeCell ref="A96:J96"/>
    <mergeCell ref="A85:J85"/>
    <mergeCell ref="A86:J86"/>
    <mergeCell ref="A87:J87"/>
    <mergeCell ref="A88:J88"/>
    <mergeCell ref="A89:J89"/>
    <mergeCell ref="A90:J90"/>
    <mergeCell ref="A79:J79"/>
    <mergeCell ref="A80:J80"/>
    <mergeCell ref="A81:J81"/>
    <mergeCell ref="A82:J82"/>
    <mergeCell ref="A83:J83"/>
    <mergeCell ref="A84:J84"/>
    <mergeCell ref="A73:J73"/>
    <mergeCell ref="A74:J74"/>
    <mergeCell ref="A75:J75"/>
    <mergeCell ref="A76:J76"/>
    <mergeCell ref="A77:J77"/>
    <mergeCell ref="A78:J78"/>
    <mergeCell ref="A67:J67"/>
    <mergeCell ref="A68:J68"/>
    <mergeCell ref="A69:J69"/>
    <mergeCell ref="A70:J70"/>
    <mergeCell ref="A71:J71"/>
    <mergeCell ref="A72:J72"/>
    <mergeCell ref="A61:J61"/>
    <mergeCell ref="A62:J62"/>
    <mergeCell ref="A63:J63"/>
    <mergeCell ref="A64:J64"/>
    <mergeCell ref="A65:J65"/>
    <mergeCell ref="A66:J66"/>
    <mergeCell ref="A55:J55"/>
    <mergeCell ref="A56:J56"/>
    <mergeCell ref="A57:J57"/>
    <mergeCell ref="A58:J58"/>
    <mergeCell ref="A59:J59"/>
    <mergeCell ref="A60:J60"/>
    <mergeCell ref="A49:J49"/>
    <mergeCell ref="A50:J50"/>
    <mergeCell ref="A51:J51"/>
    <mergeCell ref="A52:J52"/>
    <mergeCell ref="A53:J53"/>
    <mergeCell ref="A54:J54"/>
    <mergeCell ref="A43:J43"/>
    <mergeCell ref="A44:J44"/>
    <mergeCell ref="A45:J45"/>
    <mergeCell ref="A46:J46"/>
    <mergeCell ref="A47:J47"/>
    <mergeCell ref="A48:J48"/>
    <mergeCell ref="A37:J37"/>
    <mergeCell ref="A38:J38"/>
    <mergeCell ref="A39:J39"/>
    <mergeCell ref="A40:J40"/>
    <mergeCell ref="A41:J41"/>
    <mergeCell ref="A42:J42"/>
    <mergeCell ref="A31:J31"/>
    <mergeCell ref="A32:J32"/>
    <mergeCell ref="A33:J33"/>
    <mergeCell ref="A25:J25"/>
    <mergeCell ref="A26:J26"/>
    <mergeCell ref="A34:J34"/>
    <mergeCell ref="A35:J35"/>
    <mergeCell ref="A36:J36"/>
    <mergeCell ref="A27:J27"/>
    <mergeCell ref="A28:J28"/>
    <mergeCell ref="A29:J29"/>
    <mergeCell ref="A30:J30"/>
    <mergeCell ref="K14:L14"/>
    <mergeCell ref="A19:J19"/>
    <mergeCell ref="A20:J20"/>
    <mergeCell ref="A21:J21"/>
    <mergeCell ref="A22:J22"/>
    <mergeCell ref="A23:J23"/>
    <mergeCell ref="A24:J24"/>
    <mergeCell ref="A1:C2"/>
    <mergeCell ref="A10:I10"/>
    <mergeCell ref="A15:J15"/>
    <mergeCell ref="A16:J16"/>
    <mergeCell ref="A17:J17"/>
    <mergeCell ref="A18:J1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448"/>
  <sheetViews>
    <sheetView zoomScale="106" zoomScaleNormal="106" workbookViewId="0">
      <selection activeCell="N204" sqref="N204"/>
    </sheetView>
  </sheetViews>
  <sheetFormatPr baseColWidth="10" defaultRowHeight="15"/>
  <cols>
    <col min="1" max="1" width="11.42578125" style="59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143" customWidth="1"/>
    <col min="7" max="7" width="19" style="143" customWidth="1"/>
    <col min="8" max="8" width="21.85546875" style="143" customWidth="1"/>
    <col min="9" max="9" width="11.5703125" style="59"/>
    <col min="10" max="10" width="36.7109375" style="170" bestFit="1" customWidth="1"/>
    <col min="11" max="11" width="8.28515625" style="59" customWidth="1"/>
    <col min="12" max="37" width="11.5703125" style="59"/>
  </cols>
  <sheetData>
    <row r="2" spans="1:12">
      <c r="A2" s="156"/>
      <c r="B2" s="109" t="s">
        <v>867</v>
      </c>
      <c r="C2" s="109"/>
      <c r="D2" s="109"/>
      <c r="E2" s="109"/>
      <c r="F2" s="141"/>
      <c r="G2" s="141"/>
      <c r="H2" s="141"/>
    </row>
    <row r="3" spans="1:12">
      <c r="A3" s="157"/>
      <c r="B3" s="109"/>
      <c r="C3" s="109"/>
      <c r="D3" s="109"/>
      <c r="E3" s="109"/>
      <c r="F3" s="141"/>
      <c r="G3" s="141"/>
      <c r="H3" s="141"/>
    </row>
    <row r="4" spans="1:12">
      <c r="A4" s="156"/>
      <c r="B4" s="108"/>
      <c r="C4" s="108"/>
      <c r="D4" s="108"/>
      <c r="E4" s="108"/>
      <c r="F4" s="142"/>
      <c r="G4" s="142"/>
      <c r="H4" s="142"/>
    </row>
    <row r="7" spans="1:12">
      <c r="B7" s="213" t="s">
        <v>1177</v>
      </c>
      <c r="C7" s="213"/>
      <c r="D7" s="213"/>
    </row>
    <row r="8" spans="1:12">
      <c r="B8" s="213" t="s">
        <v>1062</v>
      </c>
      <c r="C8" s="213"/>
      <c r="D8" s="213"/>
      <c r="E8" s="108"/>
    </row>
    <row r="9" spans="1:12">
      <c r="B9" s="108"/>
      <c r="C9" s="108"/>
      <c r="D9" s="108"/>
      <c r="E9" s="108"/>
    </row>
    <row r="10" spans="1:12">
      <c r="A10" s="158"/>
      <c r="B10" s="214" t="s">
        <v>1182</v>
      </c>
      <c r="C10" s="214"/>
      <c r="D10" s="214"/>
      <c r="E10" s="214"/>
      <c r="F10" s="214"/>
      <c r="G10" s="214"/>
      <c r="H10" s="214"/>
    </row>
    <row r="11" spans="1:12">
      <c r="E11" s="74"/>
      <c r="G11" s="144"/>
    </row>
    <row r="12" spans="1:12">
      <c r="B12" s="122"/>
      <c r="C12" s="122"/>
      <c r="D12" s="122"/>
      <c r="E12" s="74"/>
      <c r="G12" s="144"/>
    </row>
    <row r="13" spans="1:12">
      <c r="B13" s="122" t="s">
        <v>863</v>
      </c>
      <c r="C13" s="150" t="s">
        <v>871</v>
      </c>
      <c r="D13" s="122"/>
      <c r="E13" s="74"/>
      <c r="G13" s="144"/>
    </row>
    <row r="14" spans="1:12">
      <c r="B14" s="87"/>
      <c r="C14" s="87"/>
      <c r="D14" s="87"/>
      <c r="E14" s="74"/>
      <c r="F14" s="227">
        <v>2023</v>
      </c>
      <c r="G14" s="228"/>
      <c r="H14" s="229"/>
    </row>
    <row r="15" spans="1:12">
      <c r="B15" s="217" t="s">
        <v>648</v>
      </c>
      <c r="C15" s="218"/>
      <c r="D15" s="218"/>
      <c r="E15" s="218"/>
      <c r="F15" s="148" t="s">
        <v>649</v>
      </c>
      <c r="G15" s="148" t="s">
        <v>650</v>
      </c>
      <c r="H15" s="148" t="s">
        <v>651</v>
      </c>
    </row>
    <row r="16" spans="1:12">
      <c r="B16" s="219" t="s">
        <v>652</v>
      </c>
      <c r="C16" s="220"/>
      <c r="D16" s="220"/>
      <c r="E16" s="220"/>
      <c r="F16" s="146">
        <v>3355420</v>
      </c>
      <c r="G16" s="146">
        <v>3101789</v>
      </c>
      <c r="H16" s="146">
        <v>253631</v>
      </c>
      <c r="J16" s="171"/>
      <c r="K16" s="172"/>
      <c r="L16" s="172"/>
    </row>
    <row r="17" spans="2:12">
      <c r="B17" s="219" t="s">
        <v>653</v>
      </c>
      <c r="C17" s="220"/>
      <c r="D17" s="220"/>
      <c r="E17" s="220"/>
      <c r="F17" s="116">
        <v>3024705</v>
      </c>
      <c r="G17" s="116">
        <v>2276653</v>
      </c>
      <c r="H17" s="116">
        <v>748052</v>
      </c>
      <c r="J17" s="173"/>
      <c r="K17" s="172"/>
      <c r="L17" s="172"/>
    </row>
    <row r="18" spans="2:12">
      <c r="B18" s="232" t="s">
        <v>654</v>
      </c>
      <c r="C18" s="233"/>
      <c r="D18" s="233"/>
      <c r="E18" s="233"/>
      <c r="F18" s="115">
        <v>2714182</v>
      </c>
      <c r="G18" s="115">
        <v>1534414</v>
      </c>
      <c r="H18" s="115">
        <v>1179768</v>
      </c>
      <c r="J18" s="174"/>
      <c r="K18" s="153"/>
      <c r="L18" s="153"/>
    </row>
    <row r="19" spans="2:12">
      <c r="B19" s="223" t="s">
        <v>655</v>
      </c>
      <c r="C19" s="224"/>
      <c r="D19" s="224"/>
      <c r="E19" s="224"/>
      <c r="F19" s="115">
        <v>2715224</v>
      </c>
      <c r="G19" s="115">
        <v>1529901</v>
      </c>
      <c r="H19" s="115">
        <v>1185323</v>
      </c>
      <c r="J19" s="175"/>
      <c r="K19" s="172"/>
      <c r="L19" s="172"/>
    </row>
    <row r="20" spans="2:12">
      <c r="B20" s="234" t="s">
        <v>12</v>
      </c>
      <c r="C20" s="235"/>
      <c r="D20" s="235"/>
      <c r="E20" s="235"/>
      <c r="F20" s="115">
        <v>2714103</v>
      </c>
      <c r="G20" s="115">
        <v>1523881</v>
      </c>
      <c r="H20" s="115">
        <v>1190222</v>
      </c>
      <c r="J20" s="176"/>
      <c r="K20" s="153"/>
      <c r="L20" s="153"/>
    </row>
    <row r="21" spans="2:12">
      <c r="B21" s="221" t="s">
        <v>656</v>
      </c>
      <c r="C21" s="222"/>
      <c r="D21" s="222"/>
      <c r="E21" s="222"/>
      <c r="F21" s="115">
        <v>1121</v>
      </c>
      <c r="G21" s="115">
        <v>0</v>
      </c>
      <c r="H21" s="115">
        <v>1121</v>
      </c>
      <c r="J21" s="176"/>
      <c r="K21" s="153"/>
      <c r="L21" s="153"/>
    </row>
    <row r="22" spans="2:12">
      <c r="B22" s="221" t="s">
        <v>657</v>
      </c>
      <c r="C22" s="222"/>
      <c r="D22" s="222"/>
      <c r="E22" s="222"/>
      <c r="F22" s="115">
        <v>0</v>
      </c>
      <c r="G22" s="115">
        <v>0</v>
      </c>
      <c r="H22" s="115">
        <v>0</v>
      </c>
      <c r="J22" s="176"/>
      <c r="K22" s="153"/>
      <c r="L22" s="153"/>
    </row>
    <row r="23" spans="2:12">
      <c r="B23" s="221" t="s">
        <v>658</v>
      </c>
      <c r="C23" s="222"/>
      <c r="D23" s="222"/>
      <c r="E23" s="222"/>
      <c r="F23" s="115">
        <v>0</v>
      </c>
      <c r="G23" s="115">
        <v>0</v>
      </c>
      <c r="H23" s="115">
        <v>0</v>
      </c>
      <c r="J23" s="176"/>
      <c r="K23" s="153"/>
      <c r="L23" s="153"/>
    </row>
    <row r="24" spans="2:12">
      <c r="B24" s="221" t="s">
        <v>659</v>
      </c>
      <c r="C24" s="222"/>
      <c r="D24" s="222"/>
      <c r="E24" s="222"/>
      <c r="F24" s="115">
        <v>0</v>
      </c>
      <c r="G24" s="115">
        <v>6020</v>
      </c>
      <c r="H24" s="115">
        <v>-6020</v>
      </c>
      <c r="J24" s="176"/>
      <c r="K24" s="153"/>
      <c r="L24" s="153"/>
    </row>
    <row r="25" spans="2:12">
      <c r="B25" s="223" t="s">
        <v>660</v>
      </c>
      <c r="C25" s="224"/>
      <c r="D25" s="224"/>
      <c r="E25" s="224"/>
      <c r="F25" s="115">
        <v>-1042</v>
      </c>
      <c r="G25" s="115">
        <v>4403</v>
      </c>
      <c r="H25" s="115">
        <v>-5445</v>
      </c>
      <c r="J25" s="176"/>
      <c r="K25" s="153"/>
      <c r="L25" s="153"/>
    </row>
    <row r="26" spans="2:12">
      <c r="B26" s="225" t="s">
        <v>661</v>
      </c>
      <c r="C26" s="226"/>
      <c r="D26" s="226"/>
      <c r="E26" s="226"/>
      <c r="F26" s="115">
        <v>-1042</v>
      </c>
      <c r="G26" s="115">
        <v>172</v>
      </c>
      <c r="H26" s="115">
        <v>-1214</v>
      </c>
      <c r="J26" s="176"/>
      <c r="K26" s="153"/>
      <c r="L26" s="153"/>
    </row>
    <row r="27" spans="2:12">
      <c r="B27" s="225" t="s">
        <v>866</v>
      </c>
      <c r="C27" s="226"/>
      <c r="D27" s="226"/>
      <c r="E27" s="226"/>
      <c r="F27" s="115">
        <v>0</v>
      </c>
      <c r="G27" s="115">
        <v>4231</v>
      </c>
      <c r="H27" s="115">
        <v>-4231</v>
      </c>
      <c r="J27" s="176"/>
      <c r="K27" s="153"/>
      <c r="L27" s="153"/>
    </row>
    <row r="28" spans="2:12">
      <c r="B28" s="223" t="s">
        <v>662</v>
      </c>
      <c r="C28" s="224"/>
      <c r="D28" s="224"/>
      <c r="E28" s="224"/>
      <c r="F28" s="115">
        <v>0</v>
      </c>
      <c r="G28" s="115">
        <v>110</v>
      </c>
      <c r="H28" s="115">
        <v>-110</v>
      </c>
      <c r="J28" s="176"/>
      <c r="K28" s="153"/>
      <c r="L28" s="153"/>
    </row>
    <row r="29" spans="2:12">
      <c r="B29" s="232" t="s">
        <v>663</v>
      </c>
      <c r="C29" s="233"/>
      <c r="D29" s="233"/>
      <c r="E29" s="233"/>
      <c r="F29" s="115">
        <v>310523</v>
      </c>
      <c r="G29" s="115">
        <v>742239</v>
      </c>
      <c r="H29" s="115">
        <v>-431716</v>
      </c>
      <c r="J29" s="176"/>
      <c r="K29" s="153"/>
      <c r="L29" s="153"/>
    </row>
    <row r="30" spans="2:12">
      <c r="B30" s="223" t="s">
        <v>664</v>
      </c>
      <c r="C30" s="224"/>
      <c r="D30" s="224"/>
      <c r="E30" s="224"/>
      <c r="F30" s="115">
        <v>1856</v>
      </c>
      <c r="G30" s="115">
        <v>1</v>
      </c>
      <c r="H30" s="115">
        <v>1855</v>
      </c>
      <c r="J30" s="176"/>
      <c r="K30" s="153"/>
      <c r="L30" s="153"/>
    </row>
    <row r="31" spans="2:12">
      <c r="B31" s="230" t="s">
        <v>665</v>
      </c>
      <c r="C31" s="231"/>
      <c r="D31" s="231"/>
      <c r="E31" s="231"/>
      <c r="F31" s="115">
        <v>1856</v>
      </c>
      <c r="G31" s="115">
        <v>0</v>
      </c>
      <c r="H31" s="115">
        <v>1856</v>
      </c>
      <c r="J31" s="177"/>
      <c r="K31" s="172"/>
      <c r="L31" s="172"/>
    </row>
    <row r="32" spans="2:12">
      <c r="B32" s="230" t="s">
        <v>666</v>
      </c>
      <c r="C32" s="231"/>
      <c r="D32" s="231"/>
      <c r="E32" s="231"/>
      <c r="F32" s="115">
        <v>0</v>
      </c>
      <c r="G32" s="115">
        <v>1</v>
      </c>
      <c r="H32" s="115">
        <v>-1</v>
      </c>
      <c r="J32" s="176"/>
      <c r="K32" s="153"/>
      <c r="L32" s="153"/>
    </row>
    <row r="33" spans="2:12">
      <c r="B33" s="223" t="s">
        <v>667</v>
      </c>
      <c r="C33" s="224"/>
      <c r="D33" s="224"/>
      <c r="E33" s="224"/>
      <c r="F33" s="115">
        <v>305</v>
      </c>
      <c r="G33" s="115">
        <v>8867</v>
      </c>
      <c r="H33" s="115">
        <v>-8562</v>
      </c>
      <c r="J33" s="176"/>
      <c r="K33" s="153"/>
      <c r="L33" s="153"/>
    </row>
    <row r="34" spans="2:12">
      <c r="B34" s="223" t="s">
        <v>668</v>
      </c>
      <c r="C34" s="224"/>
      <c r="D34" s="224"/>
      <c r="E34" s="224"/>
      <c r="F34" s="115">
        <v>11595</v>
      </c>
      <c r="G34" s="115">
        <v>429505</v>
      </c>
      <c r="H34" s="115">
        <v>-417910</v>
      </c>
      <c r="J34" s="178"/>
      <c r="K34" s="179"/>
      <c r="L34" s="179"/>
    </row>
    <row r="35" spans="2:12">
      <c r="B35" s="215" t="s">
        <v>669</v>
      </c>
      <c r="C35" s="216"/>
      <c r="D35" s="216"/>
      <c r="E35" s="216"/>
      <c r="F35" s="115">
        <v>8123</v>
      </c>
      <c r="G35" s="115">
        <v>21008</v>
      </c>
      <c r="H35" s="115">
        <v>-12885</v>
      </c>
      <c r="J35" s="176"/>
      <c r="K35" s="153"/>
      <c r="L35" s="153"/>
    </row>
    <row r="36" spans="2:12">
      <c r="B36" s="215" t="s">
        <v>670</v>
      </c>
      <c r="C36" s="216"/>
      <c r="D36" s="216"/>
      <c r="E36" s="216"/>
      <c r="F36" s="115">
        <v>1953</v>
      </c>
      <c r="G36" s="115">
        <v>280117</v>
      </c>
      <c r="H36" s="115">
        <v>-278164</v>
      </c>
      <c r="J36" s="176"/>
      <c r="K36" s="153"/>
      <c r="L36" s="153"/>
    </row>
    <row r="37" spans="2:12">
      <c r="B37" s="215" t="s">
        <v>671</v>
      </c>
      <c r="C37" s="216"/>
      <c r="D37" s="216"/>
      <c r="E37" s="216"/>
      <c r="F37" s="115">
        <v>1519</v>
      </c>
      <c r="G37" s="115">
        <v>128380</v>
      </c>
      <c r="H37" s="115">
        <v>-126861</v>
      </c>
      <c r="J37" s="176"/>
    </row>
    <row r="38" spans="2:12">
      <c r="B38" s="225" t="s">
        <v>672</v>
      </c>
      <c r="C38" s="226"/>
      <c r="D38" s="226"/>
      <c r="E38" s="226"/>
      <c r="F38" s="115">
        <v>1017</v>
      </c>
      <c r="G38" s="115">
        <v>208809</v>
      </c>
      <c r="H38" s="115">
        <v>-207792</v>
      </c>
      <c r="J38" s="176"/>
    </row>
    <row r="39" spans="2:12">
      <c r="B39" s="221" t="s">
        <v>673</v>
      </c>
      <c r="C39" s="222"/>
      <c r="D39" s="222"/>
      <c r="E39" s="222"/>
      <c r="F39" s="115">
        <v>0</v>
      </c>
      <c r="G39" s="115">
        <v>8</v>
      </c>
      <c r="H39" s="115">
        <v>-8</v>
      </c>
    </row>
    <row r="40" spans="2:12">
      <c r="B40" s="221" t="s">
        <v>674</v>
      </c>
      <c r="C40" s="222"/>
      <c r="D40" s="222"/>
      <c r="E40" s="222"/>
      <c r="F40" s="115">
        <v>639</v>
      </c>
      <c r="G40" s="115">
        <v>206537</v>
      </c>
      <c r="H40" s="115">
        <v>-205898</v>
      </c>
    </row>
    <row r="41" spans="2:12">
      <c r="B41" s="221" t="s">
        <v>675</v>
      </c>
      <c r="C41" s="222"/>
      <c r="D41" s="222"/>
      <c r="E41" s="222"/>
      <c r="F41" s="115">
        <v>378</v>
      </c>
      <c r="G41" s="115">
        <v>2264</v>
      </c>
      <c r="H41" s="115">
        <v>-1886</v>
      </c>
    </row>
    <row r="42" spans="2:12">
      <c r="B42" s="225" t="s">
        <v>676</v>
      </c>
      <c r="C42" s="226"/>
      <c r="D42" s="226"/>
      <c r="E42" s="226"/>
      <c r="F42" s="115">
        <v>8727</v>
      </c>
      <c r="G42" s="115">
        <v>162582</v>
      </c>
      <c r="H42" s="115">
        <v>-153855</v>
      </c>
    </row>
    <row r="43" spans="2:12">
      <c r="B43" s="221" t="s">
        <v>673</v>
      </c>
      <c r="C43" s="222"/>
      <c r="D43" s="222"/>
      <c r="E43" s="222"/>
      <c r="F43" s="115">
        <v>7590</v>
      </c>
      <c r="G43" s="115">
        <v>20995</v>
      </c>
      <c r="H43" s="115">
        <v>-13405</v>
      </c>
    </row>
    <row r="44" spans="2:12">
      <c r="B44" s="221" t="s">
        <v>674</v>
      </c>
      <c r="C44" s="222"/>
      <c r="D44" s="222"/>
      <c r="E44" s="222"/>
      <c r="F44" s="115">
        <v>22</v>
      </c>
      <c r="G44" s="115">
        <v>15754</v>
      </c>
      <c r="H44" s="115">
        <v>-15732</v>
      </c>
    </row>
    <row r="45" spans="2:12">
      <c r="B45" s="221" t="s">
        <v>675</v>
      </c>
      <c r="C45" s="222"/>
      <c r="D45" s="222"/>
      <c r="E45" s="222"/>
      <c r="F45" s="115">
        <v>1115</v>
      </c>
      <c r="G45" s="115">
        <v>125833</v>
      </c>
      <c r="H45" s="115">
        <v>-124718</v>
      </c>
    </row>
    <row r="46" spans="2:12">
      <c r="B46" s="225" t="s">
        <v>677</v>
      </c>
      <c r="C46" s="226"/>
      <c r="D46" s="226"/>
      <c r="E46" s="226"/>
      <c r="F46" s="115">
        <v>16</v>
      </c>
      <c r="G46" s="115">
        <v>59</v>
      </c>
      <c r="H46" s="115">
        <v>-43</v>
      </c>
    </row>
    <row r="47" spans="2:12">
      <c r="B47" s="221" t="s">
        <v>673</v>
      </c>
      <c r="C47" s="222"/>
      <c r="D47" s="222"/>
      <c r="E47" s="222"/>
      <c r="F47" s="115">
        <v>1</v>
      </c>
      <c r="G47" s="115">
        <v>4</v>
      </c>
      <c r="H47" s="115">
        <v>-3</v>
      </c>
    </row>
    <row r="48" spans="2:12">
      <c r="B48" s="221" t="s">
        <v>674</v>
      </c>
      <c r="C48" s="222"/>
      <c r="D48" s="222"/>
      <c r="E48" s="222"/>
      <c r="F48" s="115">
        <v>15</v>
      </c>
      <c r="G48" s="115">
        <v>0</v>
      </c>
      <c r="H48" s="115">
        <v>15</v>
      </c>
    </row>
    <row r="49" spans="2:10">
      <c r="B49" s="221" t="s">
        <v>675</v>
      </c>
      <c r="C49" s="222"/>
      <c r="D49" s="222"/>
      <c r="E49" s="222"/>
      <c r="F49" s="115">
        <v>0</v>
      </c>
      <c r="G49" s="115">
        <v>55</v>
      </c>
      <c r="H49" s="115">
        <v>-55</v>
      </c>
    </row>
    <row r="50" spans="2:10">
      <c r="B50" s="225" t="s">
        <v>678</v>
      </c>
      <c r="C50" s="226"/>
      <c r="D50" s="226"/>
      <c r="E50" s="226"/>
      <c r="F50" s="115">
        <v>1800</v>
      </c>
      <c r="G50" s="115">
        <v>43893</v>
      </c>
      <c r="H50" s="115">
        <v>-42093</v>
      </c>
    </row>
    <row r="51" spans="2:10">
      <c r="B51" s="221" t="s">
        <v>673</v>
      </c>
      <c r="C51" s="222"/>
      <c r="D51" s="222"/>
      <c r="E51" s="222"/>
      <c r="F51" s="115">
        <v>532</v>
      </c>
      <c r="G51" s="115">
        <v>1</v>
      </c>
      <c r="H51" s="115">
        <v>531</v>
      </c>
    </row>
    <row r="52" spans="2:10">
      <c r="B52" s="221" t="s">
        <v>674</v>
      </c>
      <c r="C52" s="222"/>
      <c r="D52" s="222"/>
      <c r="E52" s="222"/>
      <c r="F52" s="115">
        <v>1242</v>
      </c>
      <c r="G52" s="115">
        <v>43748</v>
      </c>
      <c r="H52" s="115">
        <v>-42506</v>
      </c>
    </row>
    <row r="53" spans="2:10">
      <c r="B53" s="221" t="s">
        <v>675</v>
      </c>
      <c r="C53" s="222"/>
      <c r="D53" s="222"/>
      <c r="E53" s="222"/>
      <c r="F53" s="115">
        <v>26</v>
      </c>
      <c r="G53" s="115">
        <v>144</v>
      </c>
      <c r="H53" s="115">
        <v>-118</v>
      </c>
    </row>
    <row r="54" spans="2:10">
      <c r="B54" s="225" t="s">
        <v>679</v>
      </c>
      <c r="C54" s="226"/>
      <c r="D54" s="226"/>
      <c r="E54" s="226"/>
      <c r="F54" s="115">
        <v>35</v>
      </c>
      <c r="G54" s="115">
        <v>1564</v>
      </c>
      <c r="H54" s="115">
        <v>-1529</v>
      </c>
    </row>
    <row r="55" spans="2:10">
      <c r="B55" s="221" t="s">
        <v>673</v>
      </c>
      <c r="C55" s="222"/>
      <c r="D55" s="222"/>
      <c r="E55" s="222"/>
      <c r="F55" s="115">
        <v>0</v>
      </c>
      <c r="G55" s="115">
        <v>0</v>
      </c>
      <c r="H55" s="115">
        <v>0</v>
      </c>
    </row>
    <row r="56" spans="2:10">
      <c r="B56" s="221" t="s">
        <v>674</v>
      </c>
      <c r="C56" s="222"/>
      <c r="D56" s="222"/>
      <c r="E56" s="222"/>
      <c r="F56" s="115">
        <v>35</v>
      </c>
      <c r="G56" s="115">
        <v>1564</v>
      </c>
      <c r="H56" s="115">
        <v>-1529</v>
      </c>
    </row>
    <row r="57" spans="2:10">
      <c r="B57" s="221" t="s">
        <v>675</v>
      </c>
      <c r="C57" s="222"/>
      <c r="D57" s="222"/>
      <c r="E57" s="222"/>
      <c r="F57" s="115">
        <v>0</v>
      </c>
      <c r="G57" s="115">
        <v>0</v>
      </c>
      <c r="H57" s="115">
        <v>0</v>
      </c>
    </row>
    <row r="58" spans="2:10">
      <c r="B58" s="225" t="s">
        <v>680</v>
      </c>
      <c r="C58" s="226"/>
      <c r="D58" s="226"/>
      <c r="E58" s="226"/>
      <c r="F58" s="115">
        <v>0</v>
      </c>
      <c r="G58" s="115">
        <v>12514</v>
      </c>
      <c r="H58" s="115">
        <v>-12514</v>
      </c>
    </row>
    <row r="59" spans="2:10">
      <c r="B59" s="225" t="s">
        <v>681</v>
      </c>
      <c r="C59" s="226"/>
      <c r="D59" s="226"/>
      <c r="E59" s="226"/>
      <c r="F59" s="115">
        <v>0</v>
      </c>
      <c r="G59" s="115">
        <v>84</v>
      </c>
      <c r="H59" s="115">
        <v>-84</v>
      </c>
    </row>
    <row r="60" spans="2:10">
      <c r="B60" s="223" t="s">
        <v>682</v>
      </c>
      <c r="C60" s="224"/>
      <c r="D60" s="224"/>
      <c r="E60" s="224"/>
      <c r="F60" s="115">
        <v>13957</v>
      </c>
      <c r="G60" s="115">
        <v>26208</v>
      </c>
      <c r="H60" s="115">
        <v>-12251</v>
      </c>
    </row>
    <row r="61" spans="2:10">
      <c r="B61" s="221" t="s">
        <v>683</v>
      </c>
      <c r="C61" s="222"/>
      <c r="D61" s="222"/>
      <c r="E61" s="222"/>
      <c r="F61" s="115">
        <v>2203</v>
      </c>
      <c r="G61" s="115">
        <v>4614</v>
      </c>
      <c r="H61" s="115">
        <v>-2411</v>
      </c>
    </row>
    <row r="62" spans="2:10">
      <c r="B62" s="221" t="s">
        <v>684</v>
      </c>
      <c r="C62" s="222"/>
      <c r="D62" s="222"/>
      <c r="E62" s="222"/>
      <c r="F62" s="115">
        <v>11754</v>
      </c>
      <c r="G62" s="115">
        <v>21594</v>
      </c>
      <c r="H62" s="115">
        <v>-9840</v>
      </c>
    </row>
    <row r="63" spans="2:10">
      <c r="B63" s="236" t="s">
        <v>86</v>
      </c>
      <c r="C63" s="237"/>
      <c r="D63" s="237"/>
      <c r="E63" s="237"/>
      <c r="F63" s="115">
        <v>22</v>
      </c>
      <c r="G63" s="115">
        <v>3327</v>
      </c>
      <c r="H63" s="115">
        <v>-3305</v>
      </c>
    </row>
    <row r="64" spans="2:10">
      <c r="B64" s="236" t="s">
        <v>88</v>
      </c>
      <c r="C64" s="237"/>
      <c r="D64" s="237"/>
      <c r="E64" s="237"/>
      <c r="F64" s="115">
        <v>735</v>
      </c>
      <c r="G64" s="115">
        <v>7846</v>
      </c>
      <c r="H64" s="115">
        <v>-7111</v>
      </c>
      <c r="J64" s="180"/>
    </row>
    <row r="65" spans="2:10">
      <c r="B65" s="236" t="s">
        <v>685</v>
      </c>
      <c r="C65" s="237"/>
      <c r="D65" s="237"/>
      <c r="E65" s="237"/>
      <c r="F65" s="115">
        <v>10997</v>
      </c>
      <c r="G65" s="115">
        <v>10421</v>
      </c>
      <c r="H65" s="115">
        <v>576</v>
      </c>
      <c r="J65" s="181"/>
    </row>
    <row r="66" spans="2:10">
      <c r="B66" s="223" t="s">
        <v>686</v>
      </c>
      <c r="C66" s="224"/>
      <c r="D66" s="224"/>
      <c r="E66" s="224"/>
      <c r="F66" s="115">
        <v>870</v>
      </c>
      <c r="G66" s="115">
        <v>15903</v>
      </c>
      <c r="H66" s="115">
        <v>-15033</v>
      </c>
    </row>
    <row r="67" spans="2:10">
      <c r="B67" s="221" t="s">
        <v>647</v>
      </c>
      <c r="C67" s="222"/>
      <c r="D67" s="222"/>
      <c r="E67" s="222"/>
      <c r="F67" s="115">
        <v>872</v>
      </c>
      <c r="G67" s="115">
        <v>17325</v>
      </c>
      <c r="H67" s="115">
        <v>-16453</v>
      </c>
    </row>
    <row r="68" spans="2:10">
      <c r="B68" s="236" t="s">
        <v>687</v>
      </c>
      <c r="C68" s="237"/>
      <c r="D68" s="237"/>
      <c r="E68" s="237"/>
      <c r="F68" s="115">
        <v>1</v>
      </c>
      <c r="G68" s="115">
        <v>15300</v>
      </c>
      <c r="H68" s="115">
        <v>-15299</v>
      </c>
    </row>
    <row r="69" spans="2:10">
      <c r="B69" s="236" t="s">
        <v>688</v>
      </c>
      <c r="C69" s="237"/>
      <c r="D69" s="237"/>
      <c r="E69" s="237"/>
      <c r="F69" s="115">
        <v>871</v>
      </c>
      <c r="G69" s="115">
        <v>2025</v>
      </c>
      <c r="H69" s="115">
        <v>-1154</v>
      </c>
    </row>
    <row r="70" spans="2:10">
      <c r="B70" s="221" t="s">
        <v>689</v>
      </c>
      <c r="C70" s="222"/>
      <c r="D70" s="222"/>
      <c r="E70" s="222"/>
      <c r="F70" s="115">
        <v>-2</v>
      </c>
      <c r="G70" s="115">
        <v>-2636</v>
      </c>
      <c r="H70" s="115">
        <v>2634</v>
      </c>
    </row>
    <row r="71" spans="2:10">
      <c r="B71" s="221" t="s">
        <v>690</v>
      </c>
      <c r="C71" s="222"/>
      <c r="D71" s="222"/>
      <c r="E71" s="222"/>
      <c r="F71" s="115">
        <v>0</v>
      </c>
      <c r="G71" s="115">
        <v>1214</v>
      </c>
      <c r="H71" s="115">
        <v>-1214</v>
      </c>
    </row>
    <row r="72" spans="2:10">
      <c r="B72" s="221" t="s">
        <v>691</v>
      </c>
      <c r="C72" s="222"/>
      <c r="D72" s="222"/>
      <c r="E72" s="222"/>
      <c r="F72" s="115">
        <v>0</v>
      </c>
      <c r="G72" s="115">
        <v>0</v>
      </c>
      <c r="H72" s="115">
        <v>0</v>
      </c>
    </row>
    <row r="73" spans="2:10">
      <c r="B73" s="223" t="s">
        <v>692</v>
      </c>
      <c r="C73" s="224"/>
      <c r="D73" s="224"/>
      <c r="E73" s="224"/>
      <c r="F73" s="115">
        <v>10</v>
      </c>
      <c r="G73" s="115">
        <v>195</v>
      </c>
      <c r="H73" s="115">
        <v>-185</v>
      </c>
    </row>
    <row r="74" spans="2:10">
      <c r="B74" s="236" t="s">
        <v>693</v>
      </c>
      <c r="C74" s="237"/>
      <c r="D74" s="237"/>
      <c r="E74" s="237"/>
      <c r="F74" s="115">
        <v>10</v>
      </c>
      <c r="G74" s="115">
        <v>195</v>
      </c>
      <c r="H74" s="115">
        <v>-185</v>
      </c>
    </row>
    <row r="75" spans="2:10">
      <c r="B75" s="236" t="s">
        <v>694</v>
      </c>
      <c r="C75" s="237"/>
      <c r="D75" s="237"/>
      <c r="E75" s="237"/>
      <c r="F75" s="115">
        <v>0</v>
      </c>
      <c r="G75" s="115">
        <v>0</v>
      </c>
      <c r="H75" s="115">
        <v>0</v>
      </c>
    </row>
    <row r="76" spans="2:10">
      <c r="B76" s="223" t="s">
        <v>695</v>
      </c>
      <c r="C76" s="224"/>
      <c r="D76" s="224"/>
      <c r="E76" s="224"/>
      <c r="F76" s="115">
        <v>40564</v>
      </c>
      <c r="G76" s="115">
        <v>257407</v>
      </c>
      <c r="H76" s="115">
        <v>-216843</v>
      </c>
    </row>
    <row r="77" spans="2:10">
      <c r="B77" s="230" t="s">
        <v>114</v>
      </c>
      <c r="C77" s="231"/>
      <c r="D77" s="231"/>
      <c r="E77" s="231"/>
      <c r="F77" s="115">
        <v>9962</v>
      </c>
      <c r="G77" s="115">
        <v>7192</v>
      </c>
      <c r="H77" s="115">
        <v>2770</v>
      </c>
    </row>
    <row r="78" spans="2:10">
      <c r="B78" s="236" t="s">
        <v>696</v>
      </c>
      <c r="C78" s="237"/>
      <c r="D78" s="237"/>
      <c r="E78" s="237"/>
      <c r="F78" s="115">
        <v>9956</v>
      </c>
      <c r="G78" s="115">
        <v>21</v>
      </c>
      <c r="H78" s="115">
        <v>9935</v>
      </c>
    </row>
    <row r="79" spans="2:10">
      <c r="B79" s="236" t="s">
        <v>697</v>
      </c>
      <c r="C79" s="237"/>
      <c r="D79" s="237"/>
      <c r="E79" s="237"/>
      <c r="F79" s="115">
        <v>6</v>
      </c>
      <c r="G79" s="115">
        <v>7171</v>
      </c>
      <c r="H79" s="115">
        <v>-7165</v>
      </c>
    </row>
    <row r="80" spans="2:10">
      <c r="B80" s="230" t="s">
        <v>120</v>
      </c>
      <c r="C80" s="231"/>
      <c r="D80" s="231"/>
      <c r="E80" s="231"/>
      <c r="F80" s="115">
        <v>746</v>
      </c>
      <c r="G80" s="115">
        <v>269</v>
      </c>
      <c r="H80" s="115">
        <v>477</v>
      </c>
    </row>
    <row r="81" spans="2:8">
      <c r="B81" s="230" t="s">
        <v>122</v>
      </c>
      <c r="C81" s="231"/>
      <c r="D81" s="231"/>
      <c r="E81" s="231"/>
      <c r="F81" s="115">
        <v>1801</v>
      </c>
      <c r="G81" s="115">
        <v>29693</v>
      </c>
      <c r="H81" s="115">
        <v>-27892</v>
      </c>
    </row>
    <row r="82" spans="2:8">
      <c r="B82" s="236" t="s">
        <v>698</v>
      </c>
      <c r="C82" s="237"/>
      <c r="D82" s="237"/>
      <c r="E82" s="237"/>
      <c r="F82" s="115">
        <v>1135</v>
      </c>
      <c r="G82" s="115">
        <v>10227</v>
      </c>
      <c r="H82" s="115">
        <v>-9092</v>
      </c>
    </row>
    <row r="83" spans="2:8">
      <c r="B83" s="236" t="s">
        <v>699</v>
      </c>
      <c r="C83" s="237"/>
      <c r="D83" s="237"/>
      <c r="E83" s="237"/>
      <c r="F83" s="115">
        <v>666</v>
      </c>
      <c r="G83" s="115">
        <v>18606</v>
      </c>
      <c r="H83" s="115">
        <v>-17940</v>
      </c>
    </row>
    <row r="84" spans="2:8">
      <c r="B84" s="236" t="s">
        <v>700</v>
      </c>
      <c r="C84" s="237"/>
      <c r="D84" s="237"/>
      <c r="E84" s="237"/>
      <c r="F84" s="115">
        <v>0</v>
      </c>
      <c r="G84" s="115">
        <v>860</v>
      </c>
      <c r="H84" s="115">
        <v>-860</v>
      </c>
    </row>
    <row r="85" spans="2:8">
      <c r="B85" s="230" t="s">
        <v>130</v>
      </c>
      <c r="C85" s="231"/>
      <c r="D85" s="231"/>
      <c r="E85" s="231"/>
      <c r="F85" s="115">
        <v>27906</v>
      </c>
      <c r="G85" s="115">
        <v>218580</v>
      </c>
      <c r="H85" s="115">
        <v>-190674</v>
      </c>
    </row>
    <row r="86" spans="2:8">
      <c r="B86" s="236" t="s">
        <v>701</v>
      </c>
      <c r="C86" s="237"/>
      <c r="D86" s="237"/>
      <c r="E86" s="237"/>
      <c r="F86" s="115">
        <v>44</v>
      </c>
      <c r="G86" s="115">
        <v>2616</v>
      </c>
      <c r="H86" s="115">
        <v>-2572</v>
      </c>
    </row>
    <row r="87" spans="2:8">
      <c r="B87" s="236" t="s">
        <v>702</v>
      </c>
      <c r="C87" s="237"/>
      <c r="D87" s="237"/>
      <c r="E87" s="237"/>
      <c r="F87" s="115">
        <v>11811</v>
      </c>
      <c r="G87" s="115">
        <v>6365</v>
      </c>
      <c r="H87" s="115">
        <v>5446</v>
      </c>
    </row>
    <row r="88" spans="2:8">
      <c r="B88" s="236" t="s">
        <v>703</v>
      </c>
      <c r="C88" s="237"/>
      <c r="D88" s="237"/>
      <c r="E88" s="237"/>
      <c r="F88" s="115">
        <v>16051</v>
      </c>
      <c r="G88" s="115">
        <v>209599</v>
      </c>
      <c r="H88" s="115">
        <v>-193548</v>
      </c>
    </row>
    <row r="89" spans="2:8">
      <c r="B89" s="234" t="s">
        <v>704</v>
      </c>
      <c r="C89" s="235"/>
      <c r="D89" s="235"/>
      <c r="E89" s="235"/>
      <c r="F89" s="115">
        <v>2521</v>
      </c>
      <c r="G89" s="115">
        <v>201071</v>
      </c>
      <c r="H89" s="115">
        <v>-198550</v>
      </c>
    </row>
    <row r="90" spans="2:8">
      <c r="B90" s="234" t="s">
        <v>705</v>
      </c>
      <c r="C90" s="235"/>
      <c r="D90" s="235"/>
      <c r="E90" s="235"/>
      <c r="F90" s="115">
        <v>35</v>
      </c>
      <c r="G90" s="115">
        <v>5</v>
      </c>
      <c r="H90" s="115">
        <v>30</v>
      </c>
    </row>
    <row r="91" spans="2:8">
      <c r="B91" s="234" t="s">
        <v>706</v>
      </c>
      <c r="C91" s="235"/>
      <c r="D91" s="235"/>
      <c r="E91" s="235"/>
      <c r="F91" s="115">
        <v>13495</v>
      </c>
      <c r="G91" s="115">
        <v>8523</v>
      </c>
      <c r="H91" s="115">
        <v>4972</v>
      </c>
    </row>
    <row r="92" spans="2:8">
      <c r="B92" s="230" t="s">
        <v>144</v>
      </c>
      <c r="C92" s="231"/>
      <c r="D92" s="231"/>
      <c r="E92" s="231"/>
      <c r="F92" s="115">
        <v>149</v>
      </c>
      <c r="G92" s="115">
        <v>1673</v>
      </c>
      <c r="H92" s="115">
        <v>-1524</v>
      </c>
    </row>
    <row r="93" spans="2:8">
      <c r="B93" s="234" t="s">
        <v>707</v>
      </c>
      <c r="C93" s="235"/>
      <c r="D93" s="235"/>
      <c r="E93" s="235"/>
      <c r="F93" s="115">
        <v>92</v>
      </c>
      <c r="G93" s="115">
        <v>1641</v>
      </c>
      <c r="H93" s="115">
        <v>-1549</v>
      </c>
    </row>
    <row r="94" spans="2:8">
      <c r="B94" s="234" t="s">
        <v>708</v>
      </c>
      <c r="C94" s="235"/>
      <c r="D94" s="235"/>
      <c r="E94" s="235"/>
      <c r="F94" s="115">
        <v>57</v>
      </c>
      <c r="G94" s="115">
        <v>32</v>
      </c>
      <c r="H94" s="115">
        <v>25</v>
      </c>
    </row>
    <row r="95" spans="2:8">
      <c r="B95" s="230" t="s">
        <v>709</v>
      </c>
      <c r="C95" s="231"/>
      <c r="D95" s="231"/>
      <c r="E95" s="231"/>
      <c r="F95" s="115">
        <v>241366</v>
      </c>
      <c r="G95" s="115">
        <v>4153</v>
      </c>
      <c r="H95" s="115">
        <v>237213</v>
      </c>
    </row>
    <row r="96" spans="2:8">
      <c r="B96" s="219" t="s">
        <v>710</v>
      </c>
      <c r="C96" s="220"/>
      <c r="D96" s="220"/>
      <c r="E96" s="220"/>
      <c r="F96" s="115">
        <v>121538</v>
      </c>
      <c r="G96" s="115">
        <v>803013</v>
      </c>
      <c r="H96" s="115">
        <v>-681475</v>
      </c>
    </row>
    <row r="97" spans="2:8">
      <c r="B97" s="238" t="s">
        <v>711</v>
      </c>
      <c r="C97" s="239"/>
      <c r="D97" s="239"/>
      <c r="E97" s="239"/>
      <c r="F97" s="115">
        <v>11923</v>
      </c>
      <c r="G97" s="115">
        <v>8688</v>
      </c>
      <c r="H97" s="115">
        <v>3235</v>
      </c>
    </row>
    <row r="98" spans="2:8">
      <c r="B98" s="215" t="s">
        <v>712</v>
      </c>
      <c r="C98" s="216"/>
      <c r="D98" s="216"/>
      <c r="E98" s="216"/>
      <c r="F98" s="115">
        <v>8166</v>
      </c>
      <c r="G98" s="115">
        <v>8673</v>
      </c>
      <c r="H98" s="115">
        <v>-507</v>
      </c>
    </row>
    <row r="99" spans="2:8">
      <c r="B99" s="215" t="s">
        <v>713</v>
      </c>
      <c r="C99" s="216"/>
      <c r="D99" s="216"/>
      <c r="E99" s="216"/>
      <c r="F99" s="115">
        <v>3757</v>
      </c>
      <c r="G99" s="115">
        <v>15</v>
      </c>
      <c r="H99" s="115">
        <v>3742</v>
      </c>
    </row>
    <row r="100" spans="2:8">
      <c r="B100" s="238" t="s">
        <v>714</v>
      </c>
      <c r="C100" s="239"/>
      <c r="D100" s="239"/>
      <c r="E100" s="239"/>
      <c r="F100" s="115">
        <v>108640</v>
      </c>
      <c r="G100" s="115">
        <v>794258</v>
      </c>
      <c r="H100" s="115">
        <v>-685618</v>
      </c>
    </row>
    <row r="101" spans="2:8">
      <c r="B101" s="215" t="s">
        <v>715</v>
      </c>
      <c r="C101" s="216"/>
      <c r="D101" s="216"/>
      <c r="E101" s="216"/>
      <c r="F101" s="115">
        <v>108387</v>
      </c>
      <c r="G101" s="115">
        <v>314181</v>
      </c>
      <c r="H101" s="115">
        <v>-205794</v>
      </c>
    </row>
    <row r="102" spans="2:8">
      <c r="B102" s="215" t="s">
        <v>716</v>
      </c>
      <c r="C102" s="216"/>
      <c r="D102" s="216"/>
      <c r="E102" s="216"/>
      <c r="F102" s="115">
        <v>108387</v>
      </c>
      <c r="G102" s="115">
        <v>314181</v>
      </c>
      <c r="H102" s="115">
        <v>-205794</v>
      </c>
    </row>
    <row r="103" spans="2:8">
      <c r="B103" s="215" t="s">
        <v>717</v>
      </c>
      <c r="C103" s="216"/>
      <c r="D103" s="216"/>
      <c r="E103" s="216"/>
      <c r="F103" s="115">
        <v>0</v>
      </c>
      <c r="G103" s="115">
        <v>96858</v>
      </c>
      <c r="H103" s="115">
        <v>-96858</v>
      </c>
    </row>
    <row r="104" spans="2:8">
      <c r="B104" s="225" t="s">
        <v>718</v>
      </c>
      <c r="C104" s="226"/>
      <c r="D104" s="226"/>
      <c r="E104" s="226"/>
      <c r="F104" s="115">
        <v>0</v>
      </c>
      <c r="G104" s="115">
        <v>96858</v>
      </c>
      <c r="H104" s="115">
        <v>-96858</v>
      </c>
    </row>
    <row r="105" spans="2:8">
      <c r="B105" s="225" t="s">
        <v>719</v>
      </c>
      <c r="C105" s="226"/>
      <c r="D105" s="226"/>
      <c r="E105" s="226"/>
      <c r="F105" s="115">
        <v>0</v>
      </c>
      <c r="G105" s="115">
        <v>0</v>
      </c>
      <c r="H105" s="115">
        <v>0</v>
      </c>
    </row>
    <row r="106" spans="2:8">
      <c r="B106" s="225" t="s">
        <v>720</v>
      </c>
      <c r="C106" s="226"/>
      <c r="D106" s="226"/>
      <c r="E106" s="226"/>
      <c r="F106" s="115">
        <v>0</v>
      </c>
      <c r="G106" s="115">
        <v>0</v>
      </c>
      <c r="H106" s="115">
        <v>0</v>
      </c>
    </row>
    <row r="107" spans="2:8">
      <c r="B107" s="221" t="s">
        <v>721</v>
      </c>
      <c r="C107" s="222"/>
      <c r="D107" s="222"/>
      <c r="E107" s="222"/>
      <c r="F107" s="115">
        <v>0</v>
      </c>
      <c r="G107" s="115">
        <v>0</v>
      </c>
      <c r="H107" s="115">
        <v>0</v>
      </c>
    </row>
    <row r="108" spans="2:8">
      <c r="B108" s="221" t="s">
        <v>722</v>
      </c>
      <c r="C108" s="222"/>
      <c r="D108" s="222"/>
      <c r="E108" s="222"/>
      <c r="F108" s="115">
        <v>0</v>
      </c>
      <c r="G108" s="115">
        <v>0</v>
      </c>
      <c r="H108" s="115">
        <v>0</v>
      </c>
    </row>
    <row r="109" spans="2:8">
      <c r="B109" s="221" t="s">
        <v>723</v>
      </c>
      <c r="C109" s="222"/>
      <c r="D109" s="222"/>
      <c r="E109" s="222"/>
      <c r="F109" s="115">
        <v>0</v>
      </c>
      <c r="G109" s="115">
        <v>0</v>
      </c>
      <c r="H109" s="115">
        <v>0</v>
      </c>
    </row>
    <row r="110" spans="2:8">
      <c r="B110" s="215" t="s">
        <v>724</v>
      </c>
      <c r="C110" s="216"/>
      <c r="D110" s="216"/>
      <c r="E110" s="216"/>
      <c r="F110" s="115">
        <v>108387</v>
      </c>
      <c r="G110" s="115">
        <v>217323</v>
      </c>
      <c r="H110" s="115">
        <v>-108936</v>
      </c>
    </row>
    <row r="111" spans="2:8">
      <c r="B111" s="215" t="s">
        <v>725</v>
      </c>
      <c r="C111" s="216"/>
      <c r="D111" s="216"/>
      <c r="E111" s="216"/>
      <c r="F111" s="115">
        <v>0</v>
      </c>
      <c r="G111" s="115">
        <v>0</v>
      </c>
      <c r="H111" s="115">
        <v>0</v>
      </c>
    </row>
    <row r="112" spans="2:8">
      <c r="B112" s="225" t="s">
        <v>726</v>
      </c>
      <c r="C112" s="226"/>
      <c r="D112" s="226"/>
      <c r="E112" s="226"/>
      <c r="F112" s="115">
        <v>0</v>
      </c>
      <c r="G112" s="115">
        <v>0</v>
      </c>
      <c r="H112" s="115">
        <v>0</v>
      </c>
    </row>
    <row r="113" spans="2:8">
      <c r="B113" s="225" t="s">
        <v>727</v>
      </c>
      <c r="C113" s="226"/>
      <c r="D113" s="226"/>
      <c r="E113" s="226"/>
      <c r="F113" s="115">
        <v>0</v>
      </c>
      <c r="G113" s="115">
        <v>0</v>
      </c>
      <c r="H113" s="115">
        <v>0</v>
      </c>
    </row>
    <row r="114" spans="2:8">
      <c r="B114" s="225" t="s">
        <v>728</v>
      </c>
      <c r="C114" s="226"/>
      <c r="D114" s="226"/>
      <c r="E114" s="226"/>
      <c r="F114" s="115">
        <v>0</v>
      </c>
      <c r="G114" s="115">
        <v>0</v>
      </c>
      <c r="H114" s="115">
        <v>0</v>
      </c>
    </row>
    <row r="115" spans="2:8">
      <c r="B115" s="225" t="s">
        <v>729</v>
      </c>
      <c r="C115" s="226"/>
      <c r="D115" s="226"/>
      <c r="E115" s="226"/>
      <c r="F115" s="115">
        <v>0</v>
      </c>
      <c r="G115" s="115">
        <v>0</v>
      </c>
      <c r="H115" s="115">
        <v>0</v>
      </c>
    </row>
    <row r="116" spans="2:8">
      <c r="B116" s="225" t="s">
        <v>730</v>
      </c>
      <c r="C116" s="226"/>
      <c r="D116" s="226"/>
      <c r="E116" s="226"/>
      <c r="F116" s="115">
        <v>0</v>
      </c>
      <c r="G116" s="115">
        <v>0</v>
      </c>
      <c r="H116" s="115">
        <v>0</v>
      </c>
    </row>
    <row r="117" spans="2:8">
      <c r="B117" s="225" t="s">
        <v>731</v>
      </c>
      <c r="C117" s="226"/>
      <c r="D117" s="226"/>
      <c r="E117" s="226"/>
      <c r="F117" s="115">
        <v>0</v>
      </c>
      <c r="G117" s="115">
        <v>0</v>
      </c>
      <c r="H117" s="115">
        <v>0</v>
      </c>
    </row>
    <row r="118" spans="2:8">
      <c r="B118" s="215" t="s">
        <v>732</v>
      </c>
      <c r="C118" s="216"/>
      <c r="D118" s="216"/>
      <c r="E118" s="216"/>
      <c r="F118" s="115">
        <v>80</v>
      </c>
      <c r="G118" s="115">
        <v>3998</v>
      </c>
      <c r="H118" s="115">
        <v>-3918</v>
      </c>
    </row>
    <row r="119" spans="2:8">
      <c r="B119" s="225" t="s">
        <v>733</v>
      </c>
      <c r="C119" s="226"/>
      <c r="D119" s="226"/>
      <c r="E119" s="226"/>
      <c r="F119" s="115">
        <v>60</v>
      </c>
      <c r="G119" s="115">
        <v>0</v>
      </c>
      <c r="H119" s="115">
        <v>60</v>
      </c>
    </row>
    <row r="120" spans="2:8">
      <c r="B120" s="225" t="s">
        <v>734</v>
      </c>
      <c r="C120" s="226"/>
      <c r="D120" s="226"/>
      <c r="E120" s="226"/>
      <c r="F120" s="115">
        <v>52</v>
      </c>
      <c r="G120" s="115">
        <v>0</v>
      </c>
      <c r="H120" s="115">
        <v>52</v>
      </c>
    </row>
    <row r="121" spans="2:8">
      <c r="B121" s="225" t="s">
        <v>735</v>
      </c>
      <c r="C121" s="226"/>
      <c r="D121" s="226"/>
      <c r="E121" s="226"/>
      <c r="F121" s="115">
        <v>8</v>
      </c>
      <c r="G121" s="115">
        <v>0</v>
      </c>
      <c r="H121" s="115">
        <v>8</v>
      </c>
    </row>
    <row r="122" spans="2:8">
      <c r="B122" s="221" t="s">
        <v>736</v>
      </c>
      <c r="C122" s="222"/>
      <c r="D122" s="222"/>
      <c r="E122" s="222"/>
      <c r="F122" s="115">
        <v>8</v>
      </c>
      <c r="G122" s="115">
        <v>0</v>
      </c>
      <c r="H122" s="115">
        <v>8</v>
      </c>
    </row>
    <row r="123" spans="2:8">
      <c r="B123" s="221" t="s">
        <v>737</v>
      </c>
      <c r="C123" s="222"/>
      <c r="D123" s="222"/>
      <c r="E123" s="222"/>
      <c r="F123" s="115">
        <v>0</v>
      </c>
      <c r="G123" s="115">
        <v>0</v>
      </c>
      <c r="H123" s="115">
        <v>0</v>
      </c>
    </row>
    <row r="124" spans="2:8">
      <c r="B124" s="225" t="s">
        <v>725</v>
      </c>
      <c r="C124" s="226"/>
      <c r="D124" s="226"/>
      <c r="E124" s="226"/>
      <c r="F124" s="115">
        <v>20</v>
      </c>
      <c r="G124" s="115">
        <v>3998</v>
      </c>
      <c r="H124" s="115">
        <v>-3978</v>
      </c>
    </row>
    <row r="125" spans="2:8">
      <c r="B125" s="225" t="s">
        <v>738</v>
      </c>
      <c r="C125" s="226"/>
      <c r="D125" s="226"/>
      <c r="E125" s="226"/>
      <c r="F125" s="115">
        <v>20</v>
      </c>
      <c r="G125" s="115">
        <v>3993</v>
      </c>
      <c r="H125" s="115">
        <v>-3973</v>
      </c>
    </row>
    <row r="126" spans="2:8">
      <c r="B126" s="225" t="s">
        <v>739</v>
      </c>
      <c r="C126" s="226"/>
      <c r="D126" s="226"/>
      <c r="E126" s="226"/>
      <c r="F126" s="115">
        <v>0</v>
      </c>
      <c r="G126" s="115">
        <v>5</v>
      </c>
      <c r="H126" s="115">
        <v>-5</v>
      </c>
    </row>
    <row r="127" spans="2:8">
      <c r="B127" s="215" t="s">
        <v>740</v>
      </c>
      <c r="C127" s="216"/>
      <c r="D127" s="216"/>
      <c r="E127" s="216"/>
      <c r="F127" s="115">
        <v>173</v>
      </c>
      <c r="G127" s="115">
        <v>476079</v>
      </c>
      <c r="H127" s="115">
        <v>-475906</v>
      </c>
    </row>
    <row r="128" spans="2:8">
      <c r="B128" s="215" t="s">
        <v>741</v>
      </c>
      <c r="C128" s="216"/>
      <c r="D128" s="216"/>
      <c r="E128" s="216"/>
      <c r="F128" s="115">
        <v>0</v>
      </c>
      <c r="G128" s="115">
        <v>411800</v>
      </c>
      <c r="H128" s="115">
        <v>-411800</v>
      </c>
    </row>
    <row r="129" spans="2:8">
      <c r="B129" s="225" t="s">
        <v>742</v>
      </c>
      <c r="C129" s="226"/>
      <c r="D129" s="226"/>
      <c r="E129" s="226"/>
      <c r="F129" s="115">
        <v>0</v>
      </c>
      <c r="G129" s="115">
        <v>0</v>
      </c>
      <c r="H129" s="115">
        <v>0</v>
      </c>
    </row>
    <row r="130" spans="2:8">
      <c r="B130" s="225" t="s">
        <v>743</v>
      </c>
      <c r="C130" s="226"/>
      <c r="D130" s="226"/>
      <c r="E130" s="226"/>
      <c r="F130" s="115">
        <v>0</v>
      </c>
      <c r="G130" s="115">
        <v>0</v>
      </c>
      <c r="H130" s="115">
        <v>0</v>
      </c>
    </row>
    <row r="131" spans="2:8">
      <c r="B131" s="225" t="s">
        <v>744</v>
      </c>
      <c r="C131" s="226"/>
      <c r="D131" s="226"/>
      <c r="E131" s="226"/>
      <c r="F131" s="115">
        <v>0</v>
      </c>
      <c r="G131" s="115">
        <v>0</v>
      </c>
      <c r="H131" s="115">
        <v>0</v>
      </c>
    </row>
    <row r="132" spans="2:8">
      <c r="B132" s="225" t="s">
        <v>745</v>
      </c>
      <c r="C132" s="226"/>
      <c r="D132" s="226"/>
      <c r="E132" s="226"/>
      <c r="F132" s="115">
        <v>0</v>
      </c>
      <c r="G132" s="115">
        <v>0</v>
      </c>
      <c r="H132" s="115">
        <v>0</v>
      </c>
    </row>
    <row r="133" spans="2:8">
      <c r="B133" s="225" t="s">
        <v>746</v>
      </c>
      <c r="C133" s="226"/>
      <c r="D133" s="226"/>
      <c r="E133" s="226"/>
      <c r="F133" s="115">
        <v>0</v>
      </c>
      <c r="G133" s="115">
        <v>411800</v>
      </c>
      <c r="H133" s="115">
        <v>-411800</v>
      </c>
    </row>
    <row r="134" spans="2:8">
      <c r="B134" s="215" t="s">
        <v>725</v>
      </c>
      <c r="C134" s="216"/>
      <c r="D134" s="216"/>
      <c r="E134" s="216"/>
      <c r="F134" s="115">
        <v>0</v>
      </c>
      <c r="G134" s="115">
        <v>64281</v>
      </c>
      <c r="H134" s="115">
        <v>-64281</v>
      </c>
    </row>
    <row r="135" spans="2:8">
      <c r="B135" s="225" t="s">
        <v>742</v>
      </c>
      <c r="C135" s="226"/>
      <c r="D135" s="226"/>
      <c r="E135" s="226"/>
      <c r="F135" s="115">
        <v>0</v>
      </c>
      <c r="G135" s="115">
        <v>0</v>
      </c>
      <c r="H135" s="115">
        <v>0</v>
      </c>
    </row>
    <row r="136" spans="2:8">
      <c r="B136" s="221" t="s">
        <v>747</v>
      </c>
      <c r="C136" s="222"/>
      <c r="D136" s="222"/>
      <c r="E136" s="222"/>
      <c r="F136" s="115">
        <v>0</v>
      </c>
      <c r="G136" s="115">
        <v>0</v>
      </c>
      <c r="H136" s="115">
        <v>0</v>
      </c>
    </row>
    <row r="137" spans="2:8">
      <c r="B137" s="225" t="s">
        <v>743</v>
      </c>
      <c r="C137" s="226"/>
      <c r="D137" s="226"/>
      <c r="E137" s="226"/>
      <c r="F137" s="115">
        <v>0</v>
      </c>
      <c r="G137" s="115">
        <v>0</v>
      </c>
      <c r="H137" s="115">
        <v>0</v>
      </c>
    </row>
    <row r="138" spans="2:8">
      <c r="B138" s="221" t="s">
        <v>747</v>
      </c>
      <c r="C138" s="222"/>
      <c r="D138" s="222"/>
      <c r="E138" s="222"/>
      <c r="F138" s="115">
        <v>0</v>
      </c>
      <c r="G138" s="115">
        <v>0</v>
      </c>
      <c r="H138" s="115">
        <v>0</v>
      </c>
    </row>
    <row r="139" spans="2:8">
      <c r="B139" s="225" t="s">
        <v>744</v>
      </c>
      <c r="C139" s="226"/>
      <c r="D139" s="226"/>
      <c r="E139" s="226"/>
      <c r="F139" s="115">
        <v>0</v>
      </c>
      <c r="G139" s="115">
        <v>63940</v>
      </c>
      <c r="H139" s="115">
        <v>-63940</v>
      </c>
    </row>
    <row r="140" spans="2:8">
      <c r="B140" s="221" t="s">
        <v>747</v>
      </c>
      <c r="C140" s="222"/>
      <c r="D140" s="222"/>
      <c r="E140" s="222"/>
      <c r="F140" s="115">
        <v>0</v>
      </c>
      <c r="G140" s="115">
        <v>0</v>
      </c>
      <c r="H140" s="115">
        <v>0</v>
      </c>
    </row>
    <row r="141" spans="2:8">
      <c r="B141" s="225" t="s">
        <v>745</v>
      </c>
      <c r="C141" s="226"/>
      <c r="D141" s="226"/>
      <c r="E141" s="226"/>
      <c r="F141" s="115">
        <v>0</v>
      </c>
      <c r="G141" s="115">
        <v>341</v>
      </c>
      <c r="H141" s="115">
        <v>-341</v>
      </c>
    </row>
    <row r="142" spans="2:8">
      <c r="B142" s="221" t="s">
        <v>747</v>
      </c>
      <c r="C142" s="222"/>
      <c r="D142" s="222"/>
      <c r="E142" s="222"/>
      <c r="F142" s="115">
        <v>0</v>
      </c>
      <c r="G142" s="115">
        <v>0</v>
      </c>
      <c r="H142" s="115">
        <v>0</v>
      </c>
    </row>
    <row r="143" spans="2:8">
      <c r="B143" s="225" t="s">
        <v>746</v>
      </c>
      <c r="C143" s="226"/>
      <c r="D143" s="226"/>
      <c r="E143" s="226"/>
      <c r="F143" s="115">
        <v>0</v>
      </c>
      <c r="G143" s="115">
        <v>0</v>
      </c>
      <c r="H143" s="115">
        <v>0</v>
      </c>
    </row>
    <row r="144" spans="2:8">
      <c r="B144" s="221" t="s">
        <v>747</v>
      </c>
      <c r="C144" s="222"/>
      <c r="D144" s="222"/>
      <c r="E144" s="222"/>
      <c r="F144" s="115">
        <v>0</v>
      </c>
      <c r="G144" s="115">
        <v>0</v>
      </c>
      <c r="H144" s="115">
        <v>0</v>
      </c>
    </row>
    <row r="145" spans="2:8">
      <c r="B145" s="215" t="s">
        <v>748</v>
      </c>
      <c r="C145" s="216"/>
      <c r="D145" s="216"/>
      <c r="E145" s="216"/>
      <c r="F145" s="115">
        <v>173</v>
      </c>
      <c r="G145" s="115">
        <v>-2</v>
      </c>
      <c r="H145" s="115">
        <v>175</v>
      </c>
    </row>
    <row r="146" spans="2:8">
      <c r="B146" s="225" t="s">
        <v>742</v>
      </c>
      <c r="C146" s="226"/>
      <c r="D146" s="226"/>
      <c r="E146" s="226"/>
      <c r="F146" s="115">
        <v>0</v>
      </c>
      <c r="G146" s="115">
        <v>0</v>
      </c>
      <c r="H146" s="115">
        <v>0</v>
      </c>
    </row>
    <row r="147" spans="2:8">
      <c r="B147" s="225" t="s">
        <v>743</v>
      </c>
      <c r="C147" s="226"/>
      <c r="D147" s="226"/>
      <c r="E147" s="226"/>
      <c r="F147" s="115">
        <v>0</v>
      </c>
      <c r="G147" s="115">
        <v>0</v>
      </c>
      <c r="H147" s="115">
        <v>0</v>
      </c>
    </row>
    <row r="148" spans="2:8">
      <c r="B148" s="225" t="s">
        <v>744</v>
      </c>
      <c r="C148" s="226"/>
      <c r="D148" s="226"/>
      <c r="E148" s="226"/>
      <c r="F148" s="115">
        <v>0</v>
      </c>
      <c r="G148" s="115">
        <v>0</v>
      </c>
      <c r="H148" s="115">
        <v>0</v>
      </c>
    </row>
    <row r="149" spans="2:8">
      <c r="B149" s="225" t="s">
        <v>745</v>
      </c>
      <c r="C149" s="226"/>
      <c r="D149" s="226"/>
      <c r="E149" s="226"/>
      <c r="F149" s="115">
        <v>173</v>
      </c>
      <c r="G149" s="115">
        <v>-2</v>
      </c>
      <c r="H149" s="115">
        <v>175</v>
      </c>
    </row>
    <row r="150" spans="2:8">
      <c r="B150" s="225" t="s">
        <v>746</v>
      </c>
      <c r="C150" s="226"/>
      <c r="D150" s="226"/>
      <c r="E150" s="226"/>
      <c r="F150" s="115">
        <v>0</v>
      </c>
      <c r="G150" s="115">
        <v>0</v>
      </c>
      <c r="H150" s="115">
        <v>0</v>
      </c>
    </row>
    <row r="151" spans="2:8">
      <c r="B151" s="215" t="s">
        <v>749</v>
      </c>
      <c r="C151" s="216"/>
      <c r="D151" s="216"/>
      <c r="E151" s="216"/>
      <c r="F151" s="115">
        <v>0</v>
      </c>
      <c r="G151" s="115">
        <v>0</v>
      </c>
      <c r="H151" s="115">
        <v>0</v>
      </c>
    </row>
    <row r="152" spans="2:8">
      <c r="B152" s="238" t="s">
        <v>716</v>
      </c>
      <c r="C152" s="239"/>
      <c r="D152" s="239"/>
      <c r="E152" s="239"/>
      <c r="F152" s="115">
        <v>0</v>
      </c>
      <c r="G152" s="115">
        <v>0</v>
      </c>
      <c r="H152" s="115">
        <v>0</v>
      </c>
    </row>
    <row r="153" spans="2:8">
      <c r="B153" s="238" t="s">
        <v>725</v>
      </c>
      <c r="C153" s="239"/>
      <c r="D153" s="239"/>
      <c r="E153" s="239"/>
      <c r="F153" s="115">
        <v>0</v>
      </c>
      <c r="G153" s="115">
        <v>0</v>
      </c>
      <c r="H153" s="115">
        <v>0</v>
      </c>
    </row>
    <row r="154" spans="2:8">
      <c r="B154" s="238" t="s">
        <v>750</v>
      </c>
      <c r="C154" s="239"/>
      <c r="D154" s="239"/>
      <c r="E154" s="239"/>
      <c r="F154" s="115">
        <v>0</v>
      </c>
      <c r="G154" s="115">
        <v>0</v>
      </c>
      <c r="H154" s="115">
        <v>0</v>
      </c>
    </row>
    <row r="155" spans="2:8">
      <c r="B155" s="238" t="s">
        <v>751</v>
      </c>
      <c r="C155" s="239"/>
      <c r="D155" s="239"/>
      <c r="E155" s="239"/>
      <c r="F155" s="115">
        <v>975</v>
      </c>
      <c r="G155" s="115">
        <v>67</v>
      </c>
      <c r="H155" s="115">
        <v>908</v>
      </c>
    </row>
    <row r="156" spans="2:8">
      <c r="B156" s="215" t="s">
        <v>752</v>
      </c>
      <c r="C156" s="216"/>
      <c r="D156" s="216"/>
      <c r="E156" s="216"/>
      <c r="F156" s="115">
        <v>106</v>
      </c>
      <c r="G156" s="115">
        <v>67</v>
      </c>
      <c r="H156" s="115">
        <v>39</v>
      </c>
    </row>
    <row r="157" spans="2:8">
      <c r="B157" s="215" t="s">
        <v>753</v>
      </c>
      <c r="C157" s="216"/>
      <c r="D157" s="216"/>
      <c r="E157" s="216"/>
      <c r="F157" s="115">
        <v>0</v>
      </c>
      <c r="G157" s="115">
        <v>0</v>
      </c>
      <c r="H157" s="115">
        <v>0</v>
      </c>
    </row>
    <row r="158" spans="2:8">
      <c r="B158" s="215" t="s">
        <v>754</v>
      </c>
      <c r="C158" s="216"/>
      <c r="D158" s="216"/>
      <c r="E158" s="216"/>
      <c r="F158" s="115">
        <v>869</v>
      </c>
      <c r="G158" s="115">
        <v>0</v>
      </c>
      <c r="H158" s="115">
        <v>869</v>
      </c>
    </row>
    <row r="159" spans="2:8">
      <c r="B159" s="219" t="s">
        <v>755</v>
      </c>
      <c r="C159" s="220"/>
      <c r="D159" s="220"/>
      <c r="E159" s="220"/>
      <c r="F159" s="115">
        <v>209177</v>
      </c>
      <c r="G159" s="115">
        <v>22123</v>
      </c>
      <c r="H159" s="115">
        <v>187054</v>
      </c>
    </row>
    <row r="160" spans="2:8">
      <c r="B160" s="232" t="s">
        <v>756</v>
      </c>
      <c r="C160" s="233"/>
      <c r="D160" s="233"/>
      <c r="E160" s="233"/>
      <c r="F160" s="115">
        <v>48824</v>
      </c>
      <c r="G160" s="115">
        <v>2357</v>
      </c>
      <c r="H160" s="115">
        <v>46467</v>
      </c>
    </row>
    <row r="161" spans="2:8">
      <c r="B161" s="215" t="s">
        <v>757</v>
      </c>
      <c r="C161" s="216"/>
      <c r="D161" s="216"/>
      <c r="E161" s="216"/>
      <c r="F161" s="115">
        <v>335</v>
      </c>
      <c r="G161" s="115">
        <v>0</v>
      </c>
      <c r="H161" s="115">
        <v>335</v>
      </c>
    </row>
    <row r="162" spans="2:8">
      <c r="B162" s="215" t="s">
        <v>758</v>
      </c>
      <c r="C162" s="216"/>
      <c r="D162" s="216"/>
      <c r="E162" s="216"/>
      <c r="F162" s="115">
        <v>3</v>
      </c>
      <c r="G162" s="115">
        <v>61</v>
      </c>
      <c r="H162" s="115">
        <v>-58</v>
      </c>
    </row>
    <row r="163" spans="2:8">
      <c r="B163" s="215" t="s">
        <v>759</v>
      </c>
      <c r="C163" s="216"/>
      <c r="D163" s="216"/>
      <c r="E163" s="216"/>
      <c r="F163" s="115">
        <v>10</v>
      </c>
      <c r="G163" s="115">
        <v>109</v>
      </c>
      <c r="H163" s="115">
        <v>-99</v>
      </c>
    </row>
    <row r="164" spans="2:8">
      <c r="B164" s="215" t="s">
        <v>760</v>
      </c>
      <c r="C164" s="216"/>
      <c r="D164" s="216"/>
      <c r="E164" s="216"/>
      <c r="F164" s="115">
        <v>0</v>
      </c>
      <c r="G164" s="115">
        <v>2184</v>
      </c>
      <c r="H164" s="115">
        <v>-2184</v>
      </c>
    </row>
    <row r="165" spans="2:8">
      <c r="B165" s="215" t="s">
        <v>761</v>
      </c>
      <c r="C165" s="216"/>
      <c r="D165" s="216"/>
      <c r="E165" s="216"/>
      <c r="F165" s="115">
        <v>48476</v>
      </c>
      <c r="G165" s="115">
        <v>3</v>
      </c>
      <c r="H165" s="115">
        <v>48473</v>
      </c>
    </row>
    <row r="166" spans="2:8">
      <c r="B166" s="232" t="s">
        <v>762</v>
      </c>
      <c r="C166" s="233"/>
      <c r="D166" s="233"/>
      <c r="E166" s="233"/>
      <c r="F166" s="115">
        <v>160353</v>
      </c>
      <c r="G166" s="115">
        <v>19766</v>
      </c>
      <c r="H166" s="115">
        <v>140587</v>
      </c>
    </row>
    <row r="167" spans="2:8">
      <c r="B167" s="232" t="s">
        <v>763</v>
      </c>
      <c r="C167" s="233"/>
      <c r="D167" s="233"/>
      <c r="E167" s="233"/>
      <c r="F167" s="115">
        <v>4617</v>
      </c>
      <c r="G167" s="115">
        <v>18361</v>
      </c>
      <c r="H167" s="115">
        <v>-13744</v>
      </c>
    </row>
    <row r="168" spans="2:8">
      <c r="B168" s="225" t="s">
        <v>764</v>
      </c>
      <c r="C168" s="226"/>
      <c r="D168" s="226"/>
      <c r="E168" s="226"/>
      <c r="F168" s="115">
        <v>4617</v>
      </c>
      <c r="G168" s="115">
        <v>18361</v>
      </c>
      <c r="H168" s="115">
        <v>-13744</v>
      </c>
    </row>
    <row r="169" spans="2:8">
      <c r="B169" s="225" t="s">
        <v>765</v>
      </c>
      <c r="C169" s="226"/>
      <c r="D169" s="226"/>
      <c r="E169" s="226"/>
      <c r="F169" s="115">
        <v>0</v>
      </c>
      <c r="G169" s="115">
        <v>0</v>
      </c>
      <c r="H169" s="115">
        <v>0</v>
      </c>
    </row>
    <row r="170" spans="2:8">
      <c r="B170" s="232" t="s">
        <v>766</v>
      </c>
      <c r="C170" s="233"/>
      <c r="D170" s="233"/>
      <c r="E170" s="233"/>
      <c r="F170" s="115">
        <v>155736</v>
      </c>
      <c r="G170" s="115">
        <v>1405</v>
      </c>
      <c r="H170" s="115">
        <v>154331</v>
      </c>
    </row>
    <row r="171" spans="2:8">
      <c r="B171" s="215" t="s">
        <v>767</v>
      </c>
      <c r="C171" s="216"/>
      <c r="D171" s="216"/>
      <c r="E171" s="216"/>
      <c r="F171" s="115">
        <v>2</v>
      </c>
      <c r="G171" s="115">
        <v>219</v>
      </c>
      <c r="H171" s="115">
        <v>-217</v>
      </c>
    </row>
    <row r="172" spans="2:8">
      <c r="B172" s="215" t="s">
        <v>768</v>
      </c>
      <c r="C172" s="216"/>
      <c r="D172" s="216"/>
      <c r="E172" s="216"/>
      <c r="F172" s="115">
        <v>0</v>
      </c>
      <c r="G172" s="115">
        <v>56</v>
      </c>
      <c r="H172" s="115">
        <v>-56</v>
      </c>
    </row>
    <row r="173" spans="2:8">
      <c r="B173" s="215" t="s">
        <v>769</v>
      </c>
      <c r="C173" s="216"/>
      <c r="D173" s="216"/>
      <c r="E173" s="216"/>
      <c r="F173" s="115">
        <v>621</v>
      </c>
      <c r="G173" s="115">
        <v>1</v>
      </c>
      <c r="H173" s="115">
        <v>620</v>
      </c>
    </row>
    <row r="174" spans="2:8">
      <c r="B174" s="215" t="s">
        <v>770</v>
      </c>
      <c r="C174" s="216"/>
      <c r="D174" s="216"/>
      <c r="E174" s="216"/>
      <c r="F174" s="115">
        <v>-66</v>
      </c>
      <c r="G174" s="115">
        <v>0</v>
      </c>
      <c r="H174" s="115">
        <v>-66</v>
      </c>
    </row>
    <row r="175" spans="2:8">
      <c r="B175" s="215" t="s">
        <v>771</v>
      </c>
      <c r="C175" s="216"/>
      <c r="D175" s="216"/>
      <c r="E175" s="216"/>
      <c r="F175" s="115">
        <v>0</v>
      </c>
      <c r="G175" s="115">
        <v>63</v>
      </c>
      <c r="H175" s="115">
        <v>-63</v>
      </c>
    </row>
    <row r="176" spans="2:8">
      <c r="B176" s="215" t="s">
        <v>708</v>
      </c>
      <c r="C176" s="216"/>
      <c r="D176" s="216"/>
      <c r="E176" s="216"/>
      <c r="F176" s="115">
        <v>155179</v>
      </c>
      <c r="G176" s="115">
        <v>1066</v>
      </c>
      <c r="H176" s="115">
        <v>154113</v>
      </c>
    </row>
    <row r="177" spans="1:37">
      <c r="B177" s="215" t="s">
        <v>772</v>
      </c>
      <c r="C177" s="216"/>
      <c r="D177" s="216"/>
      <c r="E177" s="216"/>
      <c r="F177" s="115">
        <v>0</v>
      </c>
      <c r="G177" s="115">
        <v>0</v>
      </c>
      <c r="H177" s="115">
        <v>0</v>
      </c>
    </row>
    <row r="178" spans="1:37">
      <c r="B178" s="219" t="s">
        <v>773</v>
      </c>
      <c r="C178" s="220"/>
      <c r="D178" s="220"/>
      <c r="E178" s="220"/>
      <c r="F178" s="115">
        <v>28019</v>
      </c>
      <c r="G178" s="115">
        <v>77</v>
      </c>
      <c r="H178" s="115">
        <v>27942</v>
      </c>
    </row>
    <row r="179" spans="1:37">
      <c r="B179" s="238" t="s">
        <v>774</v>
      </c>
      <c r="C179" s="239"/>
      <c r="D179" s="239"/>
      <c r="E179" s="239"/>
      <c r="F179" s="115">
        <v>0</v>
      </c>
      <c r="G179" s="115">
        <v>0</v>
      </c>
      <c r="H179" s="115">
        <v>0</v>
      </c>
    </row>
    <row r="180" spans="1:37">
      <c r="B180" s="215" t="s">
        <v>775</v>
      </c>
      <c r="C180" s="216"/>
      <c r="D180" s="216"/>
      <c r="E180" s="216"/>
      <c r="F180" s="115">
        <v>0</v>
      </c>
      <c r="G180" s="115">
        <v>0</v>
      </c>
      <c r="H180" s="115">
        <v>0</v>
      </c>
    </row>
    <row r="181" spans="1:37">
      <c r="B181" s="215" t="s">
        <v>776</v>
      </c>
      <c r="C181" s="216"/>
      <c r="D181" s="216"/>
      <c r="E181" s="216"/>
      <c r="F181" s="115">
        <v>0</v>
      </c>
      <c r="G181" s="115">
        <v>0</v>
      </c>
      <c r="H181" s="115">
        <v>0</v>
      </c>
    </row>
    <row r="182" spans="1:37">
      <c r="B182" s="238" t="s">
        <v>777</v>
      </c>
      <c r="C182" s="239"/>
      <c r="D182" s="239"/>
      <c r="E182" s="239"/>
      <c r="F182" s="115">
        <v>28019</v>
      </c>
      <c r="G182" s="115">
        <v>77</v>
      </c>
      <c r="H182" s="115">
        <v>27942</v>
      </c>
    </row>
    <row r="183" spans="1:37">
      <c r="B183" s="238" t="s">
        <v>778</v>
      </c>
      <c r="C183" s="239"/>
      <c r="D183" s="239"/>
      <c r="E183" s="239"/>
      <c r="F183" s="115">
        <v>27439</v>
      </c>
      <c r="G183" s="115">
        <v>43</v>
      </c>
      <c r="H183" s="115">
        <v>27396</v>
      </c>
    </row>
    <row r="184" spans="1:37">
      <c r="B184" s="215" t="s">
        <v>779</v>
      </c>
      <c r="C184" s="216"/>
      <c r="D184" s="216"/>
      <c r="E184" s="216"/>
      <c r="F184" s="115">
        <v>0</v>
      </c>
      <c r="G184" s="115">
        <v>0</v>
      </c>
      <c r="H184" s="115">
        <v>0</v>
      </c>
    </row>
    <row r="185" spans="1:37">
      <c r="B185" s="215" t="s">
        <v>780</v>
      </c>
      <c r="C185" s="216"/>
      <c r="D185" s="216"/>
      <c r="E185" s="216"/>
      <c r="F185" s="115">
        <v>27439</v>
      </c>
      <c r="G185" s="115">
        <v>43</v>
      </c>
      <c r="H185" s="115">
        <v>27396</v>
      </c>
    </row>
    <row r="186" spans="1:37">
      <c r="B186" s="238" t="s">
        <v>781</v>
      </c>
      <c r="C186" s="239"/>
      <c r="D186" s="239"/>
      <c r="E186" s="239"/>
      <c r="F186" s="115">
        <v>580</v>
      </c>
      <c r="G186" s="115">
        <v>34</v>
      </c>
      <c r="H186" s="115">
        <v>546</v>
      </c>
    </row>
    <row r="187" spans="1:37">
      <c r="B187" s="215" t="s">
        <v>779</v>
      </c>
      <c r="C187" s="216"/>
      <c r="D187" s="216"/>
      <c r="E187" s="216"/>
      <c r="F187" s="115">
        <v>0</v>
      </c>
      <c r="G187" s="115">
        <v>0</v>
      </c>
      <c r="H187" s="115">
        <v>0</v>
      </c>
    </row>
    <row r="188" spans="1:37">
      <c r="B188" s="215" t="s">
        <v>780</v>
      </c>
      <c r="C188" s="216"/>
      <c r="D188" s="216"/>
      <c r="E188" s="216"/>
      <c r="F188" s="115">
        <v>580</v>
      </c>
      <c r="G188" s="115">
        <v>34</v>
      </c>
      <c r="H188" s="115">
        <v>546</v>
      </c>
    </row>
    <row r="189" spans="1:37" s="84" customFormat="1" ht="28.5">
      <c r="A189" s="85"/>
      <c r="B189" s="240" t="s">
        <v>648</v>
      </c>
      <c r="C189" s="240"/>
      <c r="D189" s="240"/>
      <c r="E189" s="240"/>
      <c r="F189" s="145" t="s">
        <v>874</v>
      </c>
      <c r="G189" s="145" t="s">
        <v>875</v>
      </c>
      <c r="H189" s="145" t="s">
        <v>1173</v>
      </c>
      <c r="I189" s="85"/>
      <c r="J189" s="26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</row>
    <row r="190" spans="1:37">
      <c r="B190" s="219" t="s">
        <v>782</v>
      </c>
      <c r="C190" s="220"/>
      <c r="D190" s="220"/>
      <c r="E190" s="220"/>
      <c r="F190" s="115">
        <v>591668</v>
      </c>
      <c r="G190" s="115">
        <v>439127.83865951479</v>
      </c>
      <c r="H190" s="115">
        <v>152540.16134048521</v>
      </c>
    </row>
    <row r="191" spans="1:37">
      <c r="B191" s="219" t="s">
        <v>783</v>
      </c>
      <c r="C191" s="220"/>
      <c r="D191" s="220"/>
      <c r="E191" s="220"/>
      <c r="F191" s="115">
        <v>144572</v>
      </c>
      <c r="G191" s="115">
        <v>267898</v>
      </c>
      <c r="H191" s="115">
        <v>-123326</v>
      </c>
    </row>
    <row r="192" spans="1:37">
      <c r="B192" s="232" t="s">
        <v>340</v>
      </c>
      <c r="C192" s="233"/>
      <c r="D192" s="233"/>
      <c r="E192" s="233"/>
      <c r="F192" s="115">
        <v>108387</v>
      </c>
      <c r="G192" s="115">
        <v>218372</v>
      </c>
      <c r="H192" s="115">
        <v>-109985</v>
      </c>
    </row>
    <row r="193" spans="2:8">
      <c r="B193" s="225" t="s">
        <v>784</v>
      </c>
      <c r="C193" s="226"/>
      <c r="D193" s="226"/>
      <c r="E193" s="226"/>
      <c r="F193" s="115">
        <v>0</v>
      </c>
      <c r="G193" s="115">
        <v>1049</v>
      </c>
      <c r="H193" s="115">
        <v>-1049</v>
      </c>
    </row>
    <row r="194" spans="2:8">
      <c r="B194" s="221" t="s">
        <v>726</v>
      </c>
      <c r="C194" s="222"/>
      <c r="D194" s="222"/>
      <c r="E194" s="222"/>
      <c r="F194" s="115">
        <v>0</v>
      </c>
      <c r="G194" s="115">
        <v>1049</v>
      </c>
      <c r="H194" s="115">
        <v>-1049</v>
      </c>
    </row>
    <row r="195" spans="2:8">
      <c r="B195" s="221" t="s">
        <v>727</v>
      </c>
      <c r="C195" s="222"/>
      <c r="D195" s="222"/>
      <c r="E195" s="222"/>
      <c r="F195" s="115">
        <v>0</v>
      </c>
      <c r="G195" s="115">
        <v>0</v>
      </c>
      <c r="H195" s="115">
        <v>0</v>
      </c>
    </row>
    <row r="196" spans="2:8">
      <c r="B196" s="221" t="s">
        <v>728</v>
      </c>
      <c r="C196" s="222"/>
      <c r="D196" s="222"/>
      <c r="E196" s="222"/>
      <c r="F196" s="115">
        <v>0</v>
      </c>
      <c r="G196" s="115">
        <v>0</v>
      </c>
      <c r="H196" s="115">
        <v>0</v>
      </c>
    </row>
    <row r="197" spans="2:8">
      <c r="B197" s="221" t="s">
        <v>729</v>
      </c>
      <c r="C197" s="222"/>
      <c r="D197" s="222"/>
      <c r="E197" s="222"/>
      <c r="F197" s="115">
        <v>0</v>
      </c>
      <c r="G197" s="115">
        <v>0</v>
      </c>
      <c r="H197" s="115">
        <v>0</v>
      </c>
    </row>
    <row r="198" spans="2:8">
      <c r="B198" s="221" t="s">
        <v>730</v>
      </c>
      <c r="C198" s="222"/>
      <c r="D198" s="222"/>
      <c r="E198" s="222"/>
      <c r="F198" s="115">
        <v>0</v>
      </c>
      <c r="G198" s="115">
        <v>0</v>
      </c>
      <c r="H198" s="115">
        <v>0</v>
      </c>
    </row>
    <row r="199" spans="2:8">
      <c r="B199" s="221" t="s">
        <v>731</v>
      </c>
      <c r="C199" s="222"/>
      <c r="D199" s="222"/>
      <c r="E199" s="222"/>
      <c r="F199" s="115">
        <v>0</v>
      </c>
      <c r="G199" s="115">
        <v>0</v>
      </c>
      <c r="H199" s="115">
        <v>0</v>
      </c>
    </row>
    <row r="200" spans="2:8">
      <c r="B200" s="225" t="s">
        <v>785</v>
      </c>
      <c r="C200" s="226"/>
      <c r="D200" s="226"/>
      <c r="E200" s="226"/>
      <c r="F200" s="115">
        <v>108387</v>
      </c>
      <c r="G200" s="115">
        <v>217323</v>
      </c>
      <c r="H200" s="115">
        <v>-108936</v>
      </c>
    </row>
    <row r="201" spans="2:8">
      <c r="B201" s="232" t="s">
        <v>322</v>
      </c>
      <c r="C201" s="233"/>
      <c r="D201" s="233"/>
      <c r="E201" s="233"/>
      <c r="F201" s="115">
        <v>36185</v>
      </c>
      <c r="G201" s="115">
        <v>49526</v>
      </c>
      <c r="H201" s="115">
        <v>-13341</v>
      </c>
    </row>
    <row r="202" spans="2:8">
      <c r="B202" s="215" t="s">
        <v>726</v>
      </c>
      <c r="C202" s="216"/>
      <c r="D202" s="216"/>
      <c r="E202" s="216"/>
      <c r="F202" s="115">
        <v>28886</v>
      </c>
      <c r="G202" s="115">
        <v>40445</v>
      </c>
      <c r="H202" s="115">
        <v>-11559</v>
      </c>
    </row>
    <row r="203" spans="2:8">
      <c r="B203" s="225" t="s">
        <v>786</v>
      </c>
      <c r="C203" s="226"/>
      <c r="D203" s="226"/>
      <c r="E203" s="226"/>
      <c r="F203" s="115">
        <v>28886</v>
      </c>
      <c r="G203" s="115">
        <v>40445</v>
      </c>
      <c r="H203" s="115">
        <v>-11559</v>
      </c>
    </row>
    <row r="204" spans="2:8">
      <c r="B204" s="225" t="s">
        <v>787</v>
      </c>
      <c r="C204" s="226"/>
      <c r="D204" s="226"/>
      <c r="E204" s="226"/>
      <c r="F204" s="115"/>
      <c r="G204" s="115"/>
      <c r="H204" s="115">
        <v>0</v>
      </c>
    </row>
    <row r="205" spans="2:8">
      <c r="B205" s="221" t="s">
        <v>865</v>
      </c>
      <c r="C205" s="222"/>
      <c r="D205" s="222"/>
      <c r="E205" s="222"/>
      <c r="F205" s="115">
        <v>0</v>
      </c>
      <c r="G205" s="115">
        <v>0</v>
      </c>
      <c r="H205" s="115">
        <v>0</v>
      </c>
    </row>
    <row r="206" spans="2:8">
      <c r="B206" s="225" t="s">
        <v>786</v>
      </c>
      <c r="C206" s="226"/>
      <c r="D206" s="226"/>
      <c r="E206" s="226"/>
      <c r="F206" s="115">
        <v>0</v>
      </c>
      <c r="G206" s="115">
        <v>0</v>
      </c>
      <c r="H206" s="115">
        <v>0</v>
      </c>
    </row>
    <row r="207" spans="2:8">
      <c r="B207" s="225" t="s">
        <v>787</v>
      </c>
      <c r="C207" s="226"/>
      <c r="D207" s="226"/>
      <c r="E207" s="226"/>
      <c r="F207" s="115"/>
      <c r="G207" s="115"/>
      <c r="H207" s="115">
        <v>0</v>
      </c>
    </row>
    <row r="208" spans="2:8">
      <c r="B208" s="238" t="s">
        <v>728</v>
      </c>
      <c r="C208" s="239"/>
      <c r="D208" s="239"/>
      <c r="E208" s="239"/>
      <c r="F208" s="115">
        <v>7299</v>
      </c>
      <c r="G208" s="115">
        <v>9081</v>
      </c>
      <c r="H208" s="115">
        <v>-1782</v>
      </c>
    </row>
    <row r="209" spans="1:8">
      <c r="B209" s="238" t="s">
        <v>729</v>
      </c>
      <c r="C209" s="239"/>
      <c r="D209" s="239"/>
      <c r="E209" s="239"/>
      <c r="F209" s="115"/>
      <c r="G209" s="115"/>
      <c r="H209" s="115">
        <v>0</v>
      </c>
    </row>
    <row r="210" spans="1:8">
      <c r="B210" s="238" t="s">
        <v>730</v>
      </c>
      <c r="C210" s="239"/>
      <c r="D210" s="239"/>
      <c r="E210" s="239"/>
      <c r="F210" s="115"/>
      <c r="G210" s="115"/>
      <c r="H210" s="115">
        <v>0</v>
      </c>
    </row>
    <row r="211" spans="1:8">
      <c r="B211" s="238" t="s">
        <v>731</v>
      </c>
      <c r="C211" s="239"/>
      <c r="D211" s="239"/>
      <c r="E211" s="239"/>
      <c r="F211" s="115">
        <v>7299</v>
      </c>
      <c r="G211" s="115">
        <v>9081</v>
      </c>
      <c r="H211" s="115">
        <v>-1782</v>
      </c>
    </row>
    <row r="212" spans="1:8">
      <c r="A212" s="153"/>
      <c r="B212" s="219" t="s">
        <v>788</v>
      </c>
      <c r="C212" s="220"/>
      <c r="D212" s="220"/>
      <c r="E212" s="220"/>
      <c r="F212" s="115">
        <v>-55958</v>
      </c>
      <c r="G212" s="115">
        <v>136654</v>
      </c>
      <c r="H212" s="115">
        <v>-192612</v>
      </c>
    </row>
    <row r="213" spans="1:8">
      <c r="B213" s="238" t="s">
        <v>340</v>
      </c>
      <c r="C213" s="239"/>
      <c r="D213" s="239"/>
      <c r="E213" s="239"/>
      <c r="F213" s="115">
        <v>0</v>
      </c>
      <c r="G213" s="115">
        <v>216</v>
      </c>
      <c r="H213" s="115">
        <v>-216</v>
      </c>
    </row>
    <row r="214" spans="1:8">
      <c r="B214" s="238" t="s">
        <v>789</v>
      </c>
      <c r="C214" s="239"/>
      <c r="D214" s="239"/>
      <c r="E214" s="239"/>
      <c r="F214" s="115">
        <v>0</v>
      </c>
      <c r="G214" s="115">
        <v>0</v>
      </c>
      <c r="H214" s="115">
        <v>0</v>
      </c>
    </row>
    <row r="215" spans="1:8">
      <c r="B215" s="238" t="s">
        <v>790</v>
      </c>
      <c r="C215" s="239"/>
      <c r="D215" s="239"/>
      <c r="E215" s="239"/>
      <c r="F215" s="115">
        <v>0</v>
      </c>
      <c r="G215" s="115">
        <v>0</v>
      </c>
      <c r="H215" s="115">
        <v>0</v>
      </c>
    </row>
    <row r="216" spans="1:8">
      <c r="B216" s="215" t="s">
        <v>791</v>
      </c>
      <c r="C216" s="216"/>
      <c r="D216" s="216"/>
      <c r="E216" s="216"/>
      <c r="F216" s="115">
        <v>0</v>
      </c>
      <c r="G216" s="115">
        <v>0</v>
      </c>
      <c r="H216" s="115">
        <v>0</v>
      </c>
    </row>
    <row r="217" spans="1:8">
      <c r="B217" s="215" t="s">
        <v>792</v>
      </c>
      <c r="C217" s="216"/>
      <c r="D217" s="216"/>
      <c r="E217" s="216"/>
      <c r="F217" s="115">
        <v>0</v>
      </c>
      <c r="G217" s="115">
        <v>0</v>
      </c>
      <c r="H217" s="115">
        <v>0</v>
      </c>
    </row>
    <row r="218" spans="1:8">
      <c r="B218" s="238" t="s">
        <v>793</v>
      </c>
      <c r="C218" s="239"/>
      <c r="D218" s="239"/>
      <c r="E218" s="239"/>
      <c r="F218" s="115">
        <v>0</v>
      </c>
      <c r="G218" s="115">
        <v>0</v>
      </c>
      <c r="H218" s="115">
        <v>0</v>
      </c>
    </row>
    <row r="219" spans="1:8">
      <c r="B219" s="215" t="s">
        <v>794</v>
      </c>
      <c r="C219" s="216"/>
      <c r="D219" s="216"/>
      <c r="E219" s="216"/>
      <c r="F219" s="115">
        <v>0</v>
      </c>
      <c r="G219" s="115">
        <v>0</v>
      </c>
      <c r="H219" s="115">
        <v>0</v>
      </c>
    </row>
    <row r="220" spans="1:8">
      <c r="B220" s="215" t="s">
        <v>737</v>
      </c>
      <c r="C220" s="216"/>
      <c r="D220" s="216"/>
      <c r="E220" s="216"/>
      <c r="F220" s="115">
        <v>0</v>
      </c>
      <c r="G220" s="115">
        <v>0</v>
      </c>
      <c r="H220" s="115">
        <v>0</v>
      </c>
    </row>
    <row r="221" spans="1:8">
      <c r="B221" s="238" t="s">
        <v>795</v>
      </c>
      <c r="C221" s="239"/>
      <c r="D221" s="239"/>
      <c r="E221" s="239"/>
      <c r="F221" s="115">
        <v>0</v>
      </c>
      <c r="G221" s="115">
        <v>216</v>
      </c>
      <c r="H221" s="115">
        <v>-216</v>
      </c>
    </row>
    <row r="222" spans="1:8">
      <c r="B222" s="238" t="s">
        <v>790</v>
      </c>
      <c r="C222" s="239"/>
      <c r="D222" s="239"/>
      <c r="E222" s="239"/>
      <c r="F222" s="115">
        <v>0</v>
      </c>
      <c r="G222" s="115">
        <v>216</v>
      </c>
      <c r="H222" s="115">
        <v>-216</v>
      </c>
    </row>
    <row r="223" spans="1:8">
      <c r="B223" s="215" t="s">
        <v>791</v>
      </c>
      <c r="C223" s="216"/>
      <c r="D223" s="216"/>
      <c r="E223" s="216"/>
      <c r="F223" s="115">
        <v>0</v>
      </c>
      <c r="G223" s="115">
        <v>0</v>
      </c>
      <c r="H223" s="115">
        <v>0</v>
      </c>
    </row>
    <row r="224" spans="1:8">
      <c r="B224" s="215" t="s">
        <v>792</v>
      </c>
      <c r="C224" s="216"/>
      <c r="D224" s="216"/>
      <c r="E224" s="216"/>
      <c r="F224" s="115">
        <v>0</v>
      </c>
      <c r="G224" s="115">
        <v>216</v>
      </c>
      <c r="H224" s="115">
        <v>-216</v>
      </c>
    </row>
    <row r="225" spans="2:8">
      <c r="B225" s="238" t="s">
        <v>793</v>
      </c>
      <c r="C225" s="239"/>
      <c r="D225" s="239"/>
      <c r="E225" s="239"/>
      <c r="F225" s="115">
        <v>0</v>
      </c>
      <c r="G225" s="115">
        <v>0</v>
      </c>
      <c r="H225" s="115">
        <v>0</v>
      </c>
    </row>
    <row r="226" spans="2:8">
      <c r="B226" s="215" t="s">
        <v>794</v>
      </c>
      <c r="C226" s="216"/>
      <c r="D226" s="216"/>
      <c r="E226" s="216"/>
      <c r="F226" s="115">
        <v>0</v>
      </c>
      <c r="G226" s="115">
        <v>0</v>
      </c>
      <c r="H226" s="115">
        <v>0</v>
      </c>
    </row>
    <row r="227" spans="2:8">
      <c r="B227" s="215" t="s">
        <v>737</v>
      </c>
      <c r="C227" s="216"/>
      <c r="D227" s="216"/>
      <c r="E227" s="216"/>
      <c r="F227" s="115">
        <v>0</v>
      </c>
      <c r="G227" s="115">
        <v>0</v>
      </c>
      <c r="H227" s="115">
        <v>0</v>
      </c>
    </row>
    <row r="228" spans="2:8">
      <c r="B228" s="238" t="s">
        <v>796</v>
      </c>
      <c r="C228" s="239"/>
      <c r="D228" s="239"/>
      <c r="E228" s="239"/>
      <c r="F228" s="115">
        <v>0</v>
      </c>
      <c r="G228" s="115">
        <v>0</v>
      </c>
      <c r="H228" s="115">
        <v>0</v>
      </c>
    </row>
    <row r="229" spans="2:8">
      <c r="B229" s="238" t="s">
        <v>790</v>
      </c>
      <c r="C229" s="239"/>
      <c r="D229" s="239"/>
      <c r="E229" s="239"/>
      <c r="F229" s="115">
        <v>0</v>
      </c>
      <c r="G229" s="115">
        <v>0</v>
      </c>
      <c r="H229" s="115">
        <v>0</v>
      </c>
    </row>
    <row r="230" spans="2:8">
      <c r="B230" s="215" t="s">
        <v>791</v>
      </c>
      <c r="C230" s="216"/>
      <c r="D230" s="216"/>
      <c r="E230" s="216"/>
      <c r="F230" s="115">
        <v>0</v>
      </c>
      <c r="G230" s="115">
        <v>0</v>
      </c>
      <c r="H230" s="115">
        <v>0</v>
      </c>
    </row>
    <row r="231" spans="2:8">
      <c r="B231" s="215" t="s">
        <v>792</v>
      </c>
      <c r="C231" s="216"/>
      <c r="D231" s="216"/>
      <c r="E231" s="216"/>
      <c r="F231" s="115">
        <v>0</v>
      </c>
      <c r="G231" s="115">
        <v>0</v>
      </c>
      <c r="H231" s="115">
        <v>0</v>
      </c>
    </row>
    <row r="232" spans="2:8">
      <c r="B232" s="238" t="s">
        <v>793</v>
      </c>
      <c r="C232" s="239"/>
      <c r="D232" s="239"/>
      <c r="E232" s="239"/>
      <c r="F232" s="115">
        <v>0</v>
      </c>
      <c r="G232" s="115">
        <v>0</v>
      </c>
      <c r="H232" s="115">
        <v>0</v>
      </c>
    </row>
    <row r="233" spans="2:8">
      <c r="B233" s="215" t="s">
        <v>794</v>
      </c>
      <c r="C233" s="216"/>
      <c r="D233" s="216"/>
      <c r="E233" s="216"/>
      <c r="F233" s="115">
        <v>0</v>
      </c>
      <c r="G233" s="115">
        <v>0</v>
      </c>
      <c r="H233" s="115">
        <v>0</v>
      </c>
    </row>
    <row r="234" spans="2:8">
      <c r="B234" s="215" t="s">
        <v>737</v>
      </c>
      <c r="C234" s="216"/>
      <c r="D234" s="216"/>
      <c r="E234" s="216"/>
      <c r="F234" s="115">
        <v>0</v>
      </c>
      <c r="G234" s="115">
        <v>0</v>
      </c>
      <c r="H234" s="115">
        <v>0</v>
      </c>
    </row>
    <row r="235" spans="2:8">
      <c r="B235" s="238" t="s">
        <v>797</v>
      </c>
      <c r="C235" s="239"/>
      <c r="D235" s="239"/>
      <c r="E235" s="239"/>
      <c r="F235" s="115">
        <v>0</v>
      </c>
      <c r="G235" s="115">
        <v>0</v>
      </c>
      <c r="H235" s="115">
        <v>0</v>
      </c>
    </row>
    <row r="236" spans="2:8">
      <c r="B236" s="238" t="s">
        <v>790</v>
      </c>
      <c r="C236" s="239"/>
      <c r="D236" s="239"/>
      <c r="E236" s="239"/>
      <c r="F236" s="115">
        <v>0</v>
      </c>
      <c r="G236" s="115">
        <v>0</v>
      </c>
      <c r="H236" s="115">
        <v>0</v>
      </c>
    </row>
    <row r="237" spans="2:8">
      <c r="B237" s="215" t="s">
        <v>791</v>
      </c>
      <c r="C237" s="216"/>
      <c r="D237" s="216"/>
      <c r="E237" s="216"/>
      <c r="F237" s="115">
        <v>0</v>
      </c>
      <c r="G237" s="115">
        <v>0</v>
      </c>
      <c r="H237" s="115">
        <v>0</v>
      </c>
    </row>
    <row r="238" spans="2:8">
      <c r="B238" s="215" t="s">
        <v>792</v>
      </c>
      <c r="C238" s="216"/>
      <c r="D238" s="216"/>
      <c r="E238" s="216"/>
      <c r="F238" s="115">
        <v>0</v>
      </c>
      <c r="G238" s="115">
        <v>0</v>
      </c>
      <c r="H238" s="115">
        <v>0</v>
      </c>
    </row>
    <row r="239" spans="2:8">
      <c r="B239" s="238" t="s">
        <v>793</v>
      </c>
      <c r="C239" s="239"/>
      <c r="D239" s="239"/>
      <c r="E239" s="239"/>
      <c r="F239" s="115">
        <v>0</v>
      </c>
      <c r="G239" s="115">
        <v>0</v>
      </c>
      <c r="H239" s="115">
        <v>0</v>
      </c>
    </row>
    <row r="240" spans="2:8">
      <c r="B240" s="215" t="s">
        <v>794</v>
      </c>
      <c r="C240" s="216"/>
      <c r="D240" s="216"/>
      <c r="E240" s="216"/>
      <c r="F240" s="115">
        <v>0</v>
      </c>
      <c r="G240" s="115">
        <v>0</v>
      </c>
      <c r="H240" s="115">
        <v>0</v>
      </c>
    </row>
    <row r="241" spans="1:8">
      <c r="B241" s="215" t="s">
        <v>737</v>
      </c>
      <c r="C241" s="216"/>
      <c r="D241" s="216"/>
      <c r="E241" s="216"/>
      <c r="F241" s="115">
        <v>0</v>
      </c>
      <c r="G241" s="115">
        <v>0</v>
      </c>
      <c r="H241" s="115">
        <v>0</v>
      </c>
    </row>
    <row r="242" spans="1:8">
      <c r="B242" s="238" t="s">
        <v>798</v>
      </c>
      <c r="C242" s="239"/>
      <c r="D242" s="239"/>
      <c r="E242" s="239"/>
      <c r="F242" s="115">
        <v>0</v>
      </c>
      <c r="G242" s="115">
        <v>0</v>
      </c>
      <c r="H242" s="115">
        <v>0</v>
      </c>
    </row>
    <row r="243" spans="1:8">
      <c r="B243" s="238" t="s">
        <v>790</v>
      </c>
      <c r="C243" s="239"/>
      <c r="D243" s="239"/>
      <c r="E243" s="239"/>
      <c r="F243" s="115">
        <v>0</v>
      </c>
      <c r="G243" s="115">
        <v>0</v>
      </c>
      <c r="H243" s="115">
        <v>0</v>
      </c>
    </row>
    <row r="244" spans="1:8">
      <c r="B244" s="215" t="s">
        <v>791</v>
      </c>
      <c r="C244" s="216"/>
      <c r="D244" s="216"/>
      <c r="E244" s="216"/>
      <c r="F244" s="115">
        <v>0</v>
      </c>
      <c r="G244" s="115">
        <v>0</v>
      </c>
      <c r="H244" s="115">
        <v>0</v>
      </c>
    </row>
    <row r="245" spans="1:8">
      <c r="B245" s="215" t="s">
        <v>792</v>
      </c>
      <c r="C245" s="216"/>
      <c r="D245" s="216"/>
      <c r="E245" s="216"/>
      <c r="F245" s="115">
        <v>0</v>
      </c>
      <c r="G245" s="115">
        <v>0</v>
      </c>
      <c r="H245" s="115">
        <v>0</v>
      </c>
    </row>
    <row r="246" spans="1:8">
      <c r="B246" s="238" t="s">
        <v>793</v>
      </c>
      <c r="C246" s="239"/>
      <c r="D246" s="239"/>
      <c r="E246" s="239"/>
      <c r="F246" s="115">
        <v>0</v>
      </c>
      <c r="G246" s="115">
        <v>0</v>
      </c>
      <c r="H246" s="115">
        <v>0</v>
      </c>
    </row>
    <row r="247" spans="1:8">
      <c r="B247" s="215" t="s">
        <v>794</v>
      </c>
      <c r="C247" s="216"/>
      <c r="D247" s="216"/>
      <c r="E247" s="216"/>
      <c r="F247" s="115">
        <v>0</v>
      </c>
      <c r="G247" s="115">
        <v>0</v>
      </c>
      <c r="H247" s="115">
        <v>0</v>
      </c>
    </row>
    <row r="248" spans="1:8">
      <c r="B248" s="215" t="s">
        <v>737</v>
      </c>
      <c r="C248" s="216"/>
      <c r="D248" s="216"/>
      <c r="E248" s="216"/>
      <c r="F248" s="115">
        <v>0</v>
      </c>
      <c r="G248" s="115">
        <v>0</v>
      </c>
      <c r="H248" s="115">
        <v>0</v>
      </c>
    </row>
    <row r="249" spans="1:8">
      <c r="A249" s="153"/>
      <c r="B249" s="238" t="s">
        <v>873</v>
      </c>
      <c r="C249" s="239"/>
      <c r="D249" s="239"/>
      <c r="E249" s="239"/>
      <c r="F249" s="115">
        <v>-55958</v>
      </c>
      <c r="G249" s="115">
        <v>136438</v>
      </c>
      <c r="H249" s="115">
        <v>-192396</v>
      </c>
    </row>
    <row r="250" spans="1:8">
      <c r="A250" s="153"/>
      <c r="B250" s="215" t="s">
        <v>789</v>
      </c>
      <c r="C250" s="216"/>
      <c r="D250" s="216"/>
      <c r="E250" s="216"/>
      <c r="F250" s="115">
        <v>0</v>
      </c>
      <c r="G250" s="115">
        <v>0</v>
      </c>
      <c r="H250" s="115">
        <v>0</v>
      </c>
    </row>
    <row r="251" spans="1:8">
      <c r="B251" s="215" t="s">
        <v>799</v>
      </c>
      <c r="C251" s="216"/>
      <c r="D251" s="216"/>
      <c r="E251" s="216"/>
      <c r="F251" s="115">
        <v>0</v>
      </c>
      <c r="G251" s="115">
        <v>0</v>
      </c>
      <c r="H251" s="115">
        <v>0</v>
      </c>
    </row>
    <row r="252" spans="1:8">
      <c r="B252" s="215" t="s">
        <v>800</v>
      </c>
      <c r="C252" s="216"/>
      <c r="D252" s="216"/>
      <c r="E252" s="216"/>
      <c r="F252" s="115">
        <v>0</v>
      </c>
      <c r="G252" s="115">
        <v>0</v>
      </c>
      <c r="H252" s="115">
        <v>0</v>
      </c>
    </row>
    <row r="253" spans="1:8">
      <c r="A253" s="153"/>
      <c r="B253" s="215" t="s">
        <v>795</v>
      </c>
      <c r="C253" s="216"/>
      <c r="D253" s="216"/>
      <c r="E253" s="216"/>
      <c r="F253" s="115">
        <v>-78622</v>
      </c>
      <c r="G253" s="115">
        <v>0</v>
      </c>
      <c r="H253" s="115">
        <v>-78622</v>
      </c>
    </row>
    <row r="254" spans="1:8">
      <c r="B254" s="215" t="s">
        <v>799</v>
      </c>
      <c r="C254" s="216"/>
      <c r="D254" s="216"/>
      <c r="E254" s="216"/>
      <c r="F254" s="115">
        <v>-78622</v>
      </c>
      <c r="G254" s="115">
        <v>0</v>
      </c>
      <c r="H254" s="115">
        <v>-78622</v>
      </c>
    </row>
    <row r="255" spans="1:8">
      <c r="B255" s="215" t="s">
        <v>800</v>
      </c>
      <c r="C255" s="216"/>
      <c r="D255" s="216"/>
      <c r="E255" s="216"/>
      <c r="F255" s="115">
        <v>0</v>
      </c>
      <c r="G255" s="115">
        <v>0</v>
      </c>
      <c r="H255" s="115">
        <v>0</v>
      </c>
    </row>
    <row r="256" spans="1:8">
      <c r="A256" s="153"/>
      <c r="B256" s="215" t="s">
        <v>796</v>
      </c>
      <c r="C256" s="216"/>
      <c r="D256" s="216"/>
      <c r="E256" s="216"/>
      <c r="F256" s="115">
        <v>22664</v>
      </c>
      <c r="G256" s="115">
        <v>135788</v>
      </c>
      <c r="H256" s="115">
        <v>-113124</v>
      </c>
    </row>
    <row r="257" spans="1:8">
      <c r="A257" s="153"/>
      <c r="B257" s="215" t="s">
        <v>799</v>
      </c>
      <c r="C257" s="216"/>
      <c r="D257" s="216"/>
      <c r="E257" s="216"/>
      <c r="F257" s="115">
        <v>0</v>
      </c>
      <c r="G257" s="115">
        <v>-9615</v>
      </c>
      <c r="H257" s="115">
        <v>9615</v>
      </c>
    </row>
    <row r="258" spans="1:8">
      <c r="A258" s="153"/>
      <c r="B258" s="215" t="s">
        <v>800</v>
      </c>
      <c r="C258" s="216"/>
      <c r="D258" s="216"/>
      <c r="E258" s="216"/>
      <c r="F258" s="115">
        <v>22664</v>
      </c>
      <c r="G258" s="115">
        <v>145403</v>
      </c>
      <c r="H258" s="115">
        <v>-122739</v>
      </c>
    </row>
    <row r="259" spans="1:8">
      <c r="B259" s="215" t="s">
        <v>797</v>
      </c>
      <c r="C259" s="216"/>
      <c r="D259" s="216"/>
      <c r="E259" s="216"/>
      <c r="F259" s="115">
        <v>0</v>
      </c>
      <c r="G259" s="115">
        <v>650</v>
      </c>
      <c r="H259" s="115">
        <v>-650</v>
      </c>
    </row>
    <row r="260" spans="1:8">
      <c r="B260" s="215" t="s">
        <v>799</v>
      </c>
      <c r="C260" s="216"/>
      <c r="D260" s="216"/>
      <c r="E260" s="216"/>
      <c r="F260" s="115">
        <v>0</v>
      </c>
      <c r="G260" s="115">
        <v>150</v>
      </c>
      <c r="H260" s="115">
        <v>-150</v>
      </c>
    </row>
    <row r="261" spans="1:8">
      <c r="B261" s="215" t="s">
        <v>800</v>
      </c>
      <c r="C261" s="216"/>
      <c r="D261" s="216"/>
      <c r="E261" s="216"/>
      <c r="F261" s="115">
        <v>0</v>
      </c>
      <c r="G261" s="115">
        <v>500</v>
      </c>
      <c r="H261" s="115">
        <v>-500</v>
      </c>
    </row>
    <row r="262" spans="1:8">
      <c r="B262" s="215" t="s">
        <v>798</v>
      </c>
      <c r="C262" s="216"/>
      <c r="D262" s="216"/>
      <c r="E262" s="216"/>
      <c r="F262" s="115">
        <v>0</v>
      </c>
      <c r="G262" s="115">
        <v>0</v>
      </c>
      <c r="H262" s="115">
        <v>0</v>
      </c>
    </row>
    <row r="263" spans="1:8">
      <c r="B263" s="215" t="s">
        <v>799</v>
      </c>
      <c r="C263" s="216"/>
      <c r="D263" s="216"/>
      <c r="E263" s="216"/>
      <c r="F263" s="115">
        <v>0</v>
      </c>
      <c r="G263" s="115">
        <v>0</v>
      </c>
      <c r="H263" s="115">
        <v>0</v>
      </c>
    </row>
    <row r="264" spans="1:8">
      <c r="B264" s="215" t="s">
        <v>800</v>
      </c>
      <c r="C264" s="216"/>
      <c r="D264" s="216"/>
      <c r="E264" s="216"/>
      <c r="F264" s="115">
        <v>0</v>
      </c>
      <c r="G264" s="115">
        <v>0</v>
      </c>
      <c r="H264" s="115">
        <v>0</v>
      </c>
    </row>
    <row r="265" spans="1:8">
      <c r="B265" s="219" t="s">
        <v>801</v>
      </c>
      <c r="C265" s="220"/>
      <c r="D265" s="220"/>
      <c r="E265" s="220"/>
      <c r="F265" s="115">
        <v>0</v>
      </c>
      <c r="G265" s="115">
        <v>0</v>
      </c>
      <c r="H265" s="115">
        <v>0</v>
      </c>
    </row>
    <row r="266" spans="1:8">
      <c r="B266" s="238" t="s">
        <v>802</v>
      </c>
      <c r="C266" s="239"/>
      <c r="D266" s="239"/>
      <c r="E266" s="239"/>
      <c r="F266" s="115">
        <v>0</v>
      </c>
      <c r="G266" s="115">
        <v>0</v>
      </c>
      <c r="H266" s="115">
        <v>0</v>
      </c>
    </row>
    <row r="267" spans="1:8">
      <c r="B267" s="215" t="s">
        <v>803</v>
      </c>
      <c r="C267" s="216"/>
      <c r="D267" s="216"/>
      <c r="E267" s="216"/>
      <c r="F267" s="115">
        <v>0</v>
      </c>
      <c r="G267" s="115">
        <v>0</v>
      </c>
      <c r="H267" s="115">
        <v>0</v>
      </c>
    </row>
    <row r="268" spans="1:8">
      <c r="B268" s="215" t="s">
        <v>804</v>
      </c>
      <c r="C268" s="216"/>
      <c r="D268" s="216"/>
      <c r="E268" s="216"/>
      <c r="F268" s="115">
        <v>0</v>
      </c>
      <c r="G268" s="115">
        <v>0</v>
      </c>
      <c r="H268" s="115">
        <v>0</v>
      </c>
    </row>
    <row r="269" spans="1:8">
      <c r="B269" s="238" t="s">
        <v>805</v>
      </c>
      <c r="C269" s="239"/>
      <c r="D269" s="239"/>
      <c r="E269" s="239"/>
      <c r="F269" s="115">
        <v>0</v>
      </c>
      <c r="G269" s="115">
        <v>0</v>
      </c>
      <c r="H269" s="115">
        <v>0</v>
      </c>
    </row>
    <row r="270" spans="1:8">
      <c r="B270" s="215" t="s">
        <v>803</v>
      </c>
      <c r="C270" s="216"/>
      <c r="D270" s="216"/>
      <c r="E270" s="216"/>
      <c r="F270" s="115">
        <v>0</v>
      </c>
      <c r="G270" s="115">
        <v>0</v>
      </c>
      <c r="H270" s="115">
        <v>0</v>
      </c>
    </row>
    <row r="271" spans="1:8">
      <c r="B271" s="215" t="s">
        <v>804</v>
      </c>
      <c r="C271" s="216"/>
      <c r="D271" s="216"/>
      <c r="E271" s="216"/>
      <c r="F271" s="115">
        <v>0</v>
      </c>
      <c r="G271" s="115">
        <v>0</v>
      </c>
      <c r="H271" s="115">
        <v>0</v>
      </c>
    </row>
    <row r="272" spans="1:8">
      <c r="B272" s="215" t="s">
        <v>806</v>
      </c>
      <c r="C272" s="216"/>
      <c r="D272" s="216"/>
      <c r="E272" s="216"/>
      <c r="F272" s="115">
        <v>0</v>
      </c>
      <c r="G272" s="115">
        <v>0</v>
      </c>
      <c r="H272" s="115">
        <v>0</v>
      </c>
    </row>
    <row r="273" spans="2:8">
      <c r="B273" s="238" t="s">
        <v>778</v>
      </c>
      <c r="C273" s="239"/>
      <c r="D273" s="239"/>
      <c r="E273" s="239"/>
      <c r="F273" s="115">
        <v>0</v>
      </c>
      <c r="G273" s="115">
        <v>0</v>
      </c>
      <c r="H273" s="115">
        <v>0</v>
      </c>
    </row>
    <row r="274" spans="2:8">
      <c r="B274" s="215" t="s">
        <v>803</v>
      </c>
      <c r="C274" s="216"/>
      <c r="D274" s="216"/>
      <c r="E274" s="216"/>
      <c r="F274" s="115">
        <v>0</v>
      </c>
      <c r="G274" s="115">
        <v>0</v>
      </c>
      <c r="H274" s="115">
        <v>0</v>
      </c>
    </row>
    <row r="275" spans="2:8">
      <c r="B275" s="215" t="s">
        <v>804</v>
      </c>
      <c r="C275" s="216"/>
      <c r="D275" s="216"/>
      <c r="E275" s="216"/>
      <c r="F275" s="115">
        <v>0</v>
      </c>
      <c r="G275" s="115">
        <v>0</v>
      </c>
      <c r="H275" s="115">
        <v>0</v>
      </c>
    </row>
    <row r="276" spans="2:8">
      <c r="B276" s="238" t="s">
        <v>807</v>
      </c>
      <c r="C276" s="239"/>
      <c r="D276" s="239"/>
      <c r="E276" s="239"/>
      <c r="F276" s="115">
        <v>0</v>
      </c>
      <c r="G276" s="115">
        <v>0</v>
      </c>
      <c r="H276" s="115">
        <v>0</v>
      </c>
    </row>
    <row r="277" spans="2:8">
      <c r="B277" s="215" t="s">
        <v>803</v>
      </c>
      <c r="C277" s="216"/>
      <c r="D277" s="216"/>
      <c r="E277" s="216"/>
      <c r="F277" s="115">
        <v>0</v>
      </c>
      <c r="G277" s="115">
        <v>0</v>
      </c>
      <c r="H277" s="115">
        <v>0</v>
      </c>
    </row>
    <row r="278" spans="2:8">
      <c r="B278" s="215" t="s">
        <v>804</v>
      </c>
      <c r="C278" s="216"/>
      <c r="D278" s="216"/>
      <c r="E278" s="216"/>
      <c r="F278" s="115">
        <v>0</v>
      </c>
      <c r="G278" s="115">
        <v>0</v>
      </c>
      <c r="H278" s="115">
        <v>0</v>
      </c>
    </row>
    <row r="279" spans="2:8">
      <c r="B279" s="215" t="s">
        <v>806</v>
      </c>
      <c r="C279" s="216"/>
      <c r="D279" s="216"/>
      <c r="E279" s="216"/>
      <c r="F279" s="115">
        <v>0</v>
      </c>
      <c r="G279" s="115">
        <v>0</v>
      </c>
      <c r="H279" s="115">
        <v>0</v>
      </c>
    </row>
    <row r="280" spans="2:8">
      <c r="B280" s="238" t="s">
        <v>808</v>
      </c>
      <c r="C280" s="239"/>
      <c r="D280" s="239"/>
      <c r="E280" s="239"/>
      <c r="F280" s="115">
        <v>0</v>
      </c>
      <c r="G280" s="115">
        <v>0</v>
      </c>
      <c r="H280" s="115">
        <v>0</v>
      </c>
    </row>
    <row r="281" spans="2:8">
      <c r="B281" s="215" t="s">
        <v>803</v>
      </c>
      <c r="C281" s="216"/>
      <c r="D281" s="216"/>
      <c r="E281" s="216"/>
      <c r="F281" s="115">
        <v>0</v>
      </c>
      <c r="G281" s="115">
        <v>0</v>
      </c>
      <c r="H281" s="115">
        <v>0</v>
      </c>
    </row>
    <row r="282" spans="2:8">
      <c r="B282" s="215" t="s">
        <v>804</v>
      </c>
      <c r="C282" s="216"/>
      <c r="D282" s="216"/>
      <c r="E282" s="216"/>
      <c r="F282" s="115">
        <v>0</v>
      </c>
      <c r="G282" s="115">
        <v>0</v>
      </c>
      <c r="H282" s="115">
        <v>0</v>
      </c>
    </row>
    <row r="283" spans="2:8">
      <c r="B283" s="215" t="s">
        <v>806</v>
      </c>
      <c r="C283" s="216"/>
      <c r="D283" s="216"/>
      <c r="E283" s="216"/>
      <c r="F283" s="115">
        <v>0</v>
      </c>
      <c r="G283" s="115">
        <v>0</v>
      </c>
      <c r="H283" s="115">
        <v>0</v>
      </c>
    </row>
    <row r="284" spans="2:8">
      <c r="B284" s="219" t="s">
        <v>809</v>
      </c>
      <c r="C284" s="220"/>
      <c r="D284" s="220"/>
      <c r="E284" s="220"/>
      <c r="F284" s="115">
        <v>503054</v>
      </c>
      <c r="G284" s="115">
        <v>34575.838659514819</v>
      </c>
      <c r="H284" s="115">
        <v>468478.16134048521</v>
      </c>
    </row>
    <row r="285" spans="2:8">
      <c r="B285" s="219" t="s">
        <v>810</v>
      </c>
      <c r="C285" s="220"/>
      <c r="D285" s="220"/>
      <c r="E285" s="220"/>
      <c r="F285" s="115">
        <v>0</v>
      </c>
      <c r="G285" s="115">
        <v>95392</v>
      </c>
      <c r="H285" s="115">
        <v>-95392</v>
      </c>
    </row>
    <row r="286" spans="2:8">
      <c r="B286" s="219" t="s">
        <v>811</v>
      </c>
      <c r="C286" s="220"/>
      <c r="D286" s="220"/>
      <c r="E286" s="220"/>
      <c r="F286" s="115">
        <v>331797</v>
      </c>
      <c r="G286" s="115">
        <v>-35356</v>
      </c>
      <c r="H286" s="115">
        <v>367153</v>
      </c>
    </row>
    <row r="287" spans="2:8">
      <c r="B287" s="215" t="s">
        <v>789</v>
      </c>
      <c r="C287" s="216"/>
      <c r="D287" s="216"/>
      <c r="E287" s="216"/>
      <c r="F287" s="115">
        <v>0</v>
      </c>
      <c r="G287" s="115">
        <v>0</v>
      </c>
      <c r="H287" s="115">
        <v>0</v>
      </c>
    </row>
    <row r="288" spans="2:8">
      <c r="B288" s="215" t="s">
        <v>812</v>
      </c>
      <c r="C288" s="216"/>
      <c r="D288" s="216"/>
      <c r="E288" s="216"/>
      <c r="F288" s="115">
        <v>0</v>
      </c>
      <c r="G288" s="115">
        <v>0</v>
      </c>
      <c r="H288" s="115">
        <v>0</v>
      </c>
    </row>
    <row r="289" spans="2:8">
      <c r="B289" s="215" t="s">
        <v>813</v>
      </c>
      <c r="C289" s="216"/>
      <c r="D289" s="216"/>
      <c r="E289" s="216"/>
      <c r="F289" s="115">
        <v>0</v>
      </c>
      <c r="G289" s="115">
        <v>0</v>
      </c>
      <c r="H289" s="115">
        <v>0</v>
      </c>
    </row>
    <row r="290" spans="2:8">
      <c r="B290" s="215" t="s">
        <v>795</v>
      </c>
      <c r="C290" s="216"/>
      <c r="D290" s="216"/>
      <c r="E290" s="216"/>
      <c r="F290" s="115">
        <v>-1163</v>
      </c>
      <c r="G290" s="115">
        <v>-35356</v>
      </c>
      <c r="H290" s="115">
        <v>34193</v>
      </c>
    </row>
    <row r="291" spans="2:8">
      <c r="B291" s="215" t="s">
        <v>799</v>
      </c>
      <c r="C291" s="216"/>
      <c r="D291" s="216"/>
      <c r="E291" s="216"/>
      <c r="F291" s="115">
        <v>-1163</v>
      </c>
      <c r="G291" s="115">
        <v>-12292</v>
      </c>
      <c r="H291" s="115">
        <v>11129</v>
      </c>
    </row>
    <row r="292" spans="2:8">
      <c r="B292" s="215" t="s">
        <v>800</v>
      </c>
      <c r="C292" s="216"/>
      <c r="D292" s="216"/>
      <c r="E292" s="216"/>
      <c r="F292" s="115">
        <v>0</v>
      </c>
      <c r="G292" s="115">
        <v>-23064</v>
      </c>
      <c r="H292" s="115">
        <v>23064</v>
      </c>
    </row>
    <row r="293" spans="2:8">
      <c r="B293" s="215" t="s">
        <v>796</v>
      </c>
      <c r="C293" s="216"/>
      <c r="D293" s="216"/>
      <c r="E293" s="216"/>
      <c r="F293" s="115">
        <v>309676</v>
      </c>
      <c r="G293" s="115">
        <v>0</v>
      </c>
      <c r="H293" s="115">
        <v>309676</v>
      </c>
    </row>
    <row r="294" spans="2:8">
      <c r="B294" s="215" t="s">
        <v>799</v>
      </c>
      <c r="C294" s="216"/>
      <c r="D294" s="216"/>
      <c r="E294" s="216"/>
      <c r="F294" s="115">
        <v>309676</v>
      </c>
      <c r="G294" s="115">
        <v>0</v>
      </c>
      <c r="H294" s="115">
        <v>309676</v>
      </c>
    </row>
    <row r="295" spans="2:8">
      <c r="B295" s="215" t="s">
        <v>800</v>
      </c>
      <c r="C295" s="216"/>
      <c r="D295" s="216"/>
      <c r="E295" s="216"/>
      <c r="F295" s="115">
        <v>0</v>
      </c>
      <c r="G295" s="115">
        <v>0</v>
      </c>
      <c r="H295" s="115">
        <v>0</v>
      </c>
    </row>
    <row r="296" spans="2:8">
      <c r="B296" s="215" t="s">
        <v>797</v>
      </c>
      <c r="C296" s="216"/>
      <c r="D296" s="216"/>
      <c r="E296" s="216"/>
      <c r="F296" s="115">
        <v>0</v>
      </c>
      <c r="G296" s="115">
        <v>0</v>
      </c>
      <c r="H296" s="115">
        <v>0</v>
      </c>
    </row>
    <row r="297" spans="2:8">
      <c r="B297" s="215" t="s">
        <v>799</v>
      </c>
      <c r="C297" s="216"/>
      <c r="D297" s="216"/>
      <c r="E297" s="216"/>
      <c r="F297" s="115">
        <v>0</v>
      </c>
      <c r="G297" s="115">
        <v>0</v>
      </c>
      <c r="H297" s="115">
        <v>0</v>
      </c>
    </row>
    <row r="298" spans="2:8">
      <c r="B298" s="215" t="s">
        <v>800</v>
      </c>
      <c r="C298" s="216"/>
      <c r="D298" s="216"/>
      <c r="E298" s="216"/>
      <c r="F298" s="115">
        <v>0</v>
      </c>
      <c r="G298" s="115">
        <v>0</v>
      </c>
      <c r="H298" s="115">
        <v>0</v>
      </c>
    </row>
    <row r="299" spans="2:8">
      <c r="B299" s="215" t="s">
        <v>798</v>
      </c>
      <c r="C299" s="216"/>
      <c r="D299" s="216"/>
      <c r="E299" s="216"/>
      <c r="F299" s="115">
        <v>23284</v>
      </c>
      <c r="G299" s="115">
        <v>0</v>
      </c>
      <c r="H299" s="115">
        <v>23284</v>
      </c>
    </row>
    <row r="300" spans="2:8">
      <c r="B300" s="215" t="s">
        <v>799</v>
      </c>
      <c r="C300" s="216"/>
      <c r="D300" s="216"/>
      <c r="E300" s="216"/>
      <c r="F300" s="115">
        <v>23284</v>
      </c>
      <c r="G300" s="115">
        <v>0</v>
      </c>
      <c r="H300" s="115">
        <v>23284</v>
      </c>
    </row>
    <row r="301" spans="2:8">
      <c r="B301" s="215" t="s">
        <v>800</v>
      </c>
      <c r="C301" s="216"/>
      <c r="D301" s="216"/>
      <c r="E301" s="216"/>
      <c r="F301" s="115">
        <v>0</v>
      </c>
      <c r="G301" s="115">
        <v>0</v>
      </c>
      <c r="H301" s="115">
        <v>0</v>
      </c>
    </row>
    <row r="302" spans="2:8">
      <c r="B302" s="219" t="s">
        <v>814</v>
      </c>
      <c r="C302" s="220"/>
      <c r="D302" s="220"/>
      <c r="E302" s="220"/>
      <c r="F302" s="115">
        <v>-4202</v>
      </c>
      <c r="G302" s="115">
        <v>-66455.161340485181</v>
      </c>
      <c r="H302" s="115">
        <v>62253.161340485181</v>
      </c>
    </row>
    <row r="303" spans="2:8">
      <c r="B303" s="215" t="s">
        <v>789</v>
      </c>
      <c r="C303" s="216"/>
      <c r="D303" s="216"/>
      <c r="E303" s="216"/>
      <c r="F303" s="115">
        <v>0</v>
      </c>
      <c r="G303" s="115">
        <v>0</v>
      </c>
      <c r="H303" s="115">
        <v>0</v>
      </c>
    </row>
    <row r="304" spans="2:8">
      <c r="B304" s="215" t="s">
        <v>812</v>
      </c>
      <c r="C304" s="216"/>
      <c r="D304" s="216"/>
      <c r="E304" s="216"/>
      <c r="F304" s="115">
        <v>0</v>
      </c>
      <c r="G304" s="115">
        <v>0</v>
      </c>
      <c r="H304" s="115">
        <v>0</v>
      </c>
    </row>
    <row r="305" spans="2:8">
      <c r="B305" s="215" t="s">
        <v>813</v>
      </c>
      <c r="C305" s="216"/>
      <c r="D305" s="216"/>
      <c r="E305" s="216"/>
      <c r="F305" s="115">
        <v>0</v>
      </c>
      <c r="G305" s="115">
        <v>0</v>
      </c>
      <c r="H305" s="115">
        <v>0</v>
      </c>
    </row>
    <row r="306" spans="2:8">
      <c r="B306" s="215" t="s">
        <v>795</v>
      </c>
      <c r="C306" s="216"/>
      <c r="D306" s="216"/>
      <c r="E306" s="216"/>
      <c r="F306" s="115">
        <v>-4922</v>
      </c>
      <c r="G306" s="115">
        <v>2999</v>
      </c>
      <c r="H306" s="115">
        <v>-7921</v>
      </c>
    </row>
    <row r="307" spans="2:8">
      <c r="B307" s="215" t="s">
        <v>799</v>
      </c>
      <c r="C307" s="216"/>
      <c r="D307" s="216"/>
      <c r="E307" s="216"/>
      <c r="F307" s="115">
        <v>-7921</v>
      </c>
      <c r="G307" s="115">
        <v>0</v>
      </c>
      <c r="H307" s="115">
        <v>-7921</v>
      </c>
    </row>
    <row r="308" spans="2:8">
      <c r="B308" s="215" t="s">
        <v>800</v>
      </c>
      <c r="C308" s="216"/>
      <c r="D308" s="216"/>
      <c r="E308" s="216"/>
      <c r="F308" s="115">
        <v>2999</v>
      </c>
      <c r="G308" s="115">
        <v>2999</v>
      </c>
      <c r="H308" s="115">
        <v>0</v>
      </c>
    </row>
    <row r="309" spans="2:8">
      <c r="B309" s="215" t="s">
        <v>796</v>
      </c>
      <c r="C309" s="216"/>
      <c r="D309" s="216"/>
      <c r="E309" s="216"/>
      <c r="F309" s="115">
        <v>0</v>
      </c>
      <c r="G309" s="115">
        <v>-61334.161340485189</v>
      </c>
      <c r="H309" s="115">
        <v>61334.161340485189</v>
      </c>
    </row>
    <row r="310" spans="2:8">
      <c r="B310" s="215" t="s">
        <v>799</v>
      </c>
      <c r="C310" s="216"/>
      <c r="D310" s="216"/>
      <c r="E310" s="216"/>
      <c r="F310" s="115">
        <v>0</v>
      </c>
      <c r="G310" s="115">
        <v>0</v>
      </c>
      <c r="H310" s="115">
        <v>0</v>
      </c>
    </row>
    <row r="311" spans="2:8">
      <c r="B311" s="215" t="s">
        <v>800</v>
      </c>
      <c r="C311" s="216"/>
      <c r="D311" s="216"/>
      <c r="E311" s="216"/>
      <c r="F311" s="115">
        <v>0</v>
      </c>
      <c r="G311" s="115">
        <v>-61334.161340485189</v>
      </c>
      <c r="H311" s="115">
        <v>61334.161340485189</v>
      </c>
    </row>
    <row r="312" spans="2:8">
      <c r="B312" s="215" t="s">
        <v>797</v>
      </c>
      <c r="C312" s="216"/>
      <c r="D312" s="216"/>
      <c r="E312" s="216"/>
      <c r="F312" s="115">
        <v>0</v>
      </c>
      <c r="G312" s="115">
        <v>0</v>
      </c>
      <c r="H312" s="115">
        <v>0</v>
      </c>
    </row>
    <row r="313" spans="2:8">
      <c r="B313" s="215" t="s">
        <v>799</v>
      </c>
      <c r="C313" s="216"/>
      <c r="D313" s="216"/>
      <c r="E313" s="216"/>
      <c r="F313" s="115">
        <v>0</v>
      </c>
      <c r="G313" s="115">
        <v>0</v>
      </c>
      <c r="H313" s="115">
        <v>0</v>
      </c>
    </row>
    <row r="314" spans="2:8">
      <c r="B314" s="215" t="s">
        <v>800</v>
      </c>
      <c r="C314" s="216"/>
      <c r="D314" s="216"/>
      <c r="E314" s="216"/>
      <c r="F314" s="115">
        <v>0</v>
      </c>
      <c r="G314" s="115">
        <v>0</v>
      </c>
      <c r="H314" s="115">
        <v>0</v>
      </c>
    </row>
    <row r="315" spans="2:8">
      <c r="B315" s="215" t="s">
        <v>798</v>
      </c>
      <c r="C315" s="216"/>
      <c r="D315" s="216"/>
      <c r="E315" s="216"/>
      <c r="F315" s="115">
        <v>720</v>
      </c>
      <c r="G315" s="115">
        <v>-8120</v>
      </c>
      <c r="H315" s="115">
        <v>8840</v>
      </c>
    </row>
    <row r="316" spans="2:8">
      <c r="B316" s="215" t="s">
        <v>799</v>
      </c>
      <c r="C316" s="216"/>
      <c r="D316" s="216"/>
      <c r="E316" s="216"/>
      <c r="F316" s="115">
        <v>720</v>
      </c>
      <c r="G316" s="115">
        <v>0</v>
      </c>
      <c r="H316" s="115">
        <v>720</v>
      </c>
    </row>
    <row r="317" spans="2:8">
      <c r="B317" s="215" t="s">
        <v>800</v>
      </c>
      <c r="C317" s="216"/>
      <c r="D317" s="216"/>
      <c r="E317" s="216"/>
      <c r="F317" s="115">
        <v>0</v>
      </c>
      <c r="G317" s="115">
        <v>-8120</v>
      </c>
      <c r="H317" s="115">
        <v>8120</v>
      </c>
    </row>
    <row r="318" spans="2:8">
      <c r="B318" s="219" t="s">
        <v>815</v>
      </c>
      <c r="C318" s="220"/>
      <c r="D318" s="220"/>
      <c r="E318" s="220"/>
      <c r="F318" s="115">
        <v>0</v>
      </c>
      <c r="G318" s="115">
        <v>0</v>
      </c>
      <c r="H318" s="115">
        <v>0</v>
      </c>
    </row>
    <row r="319" spans="2:8">
      <c r="B319" s="238" t="s">
        <v>816</v>
      </c>
      <c r="C319" s="239"/>
      <c r="D319" s="239"/>
      <c r="E319" s="239"/>
      <c r="F319" s="115">
        <v>0</v>
      </c>
      <c r="G319" s="115">
        <v>0</v>
      </c>
      <c r="H319" s="115">
        <v>0</v>
      </c>
    </row>
    <row r="320" spans="2:8">
      <c r="B320" s="215" t="s">
        <v>742</v>
      </c>
      <c r="C320" s="216"/>
      <c r="D320" s="216"/>
      <c r="E320" s="216"/>
      <c r="F320" s="115">
        <v>0</v>
      </c>
      <c r="G320" s="115">
        <v>0</v>
      </c>
      <c r="H320" s="115">
        <v>0</v>
      </c>
    </row>
    <row r="321" spans="2:8">
      <c r="B321" s="215" t="s">
        <v>817</v>
      </c>
      <c r="C321" s="216"/>
      <c r="D321" s="216"/>
      <c r="E321" s="216"/>
      <c r="F321" s="115">
        <v>0</v>
      </c>
      <c r="G321" s="115">
        <v>0</v>
      </c>
      <c r="H321" s="115">
        <v>0</v>
      </c>
    </row>
    <row r="322" spans="2:8">
      <c r="B322" s="215" t="s">
        <v>744</v>
      </c>
      <c r="C322" s="216"/>
      <c r="D322" s="216"/>
      <c r="E322" s="216"/>
      <c r="F322" s="115">
        <v>0</v>
      </c>
      <c r="G322" s="115">
        <v>0</v>
      </c>
      <c r="H322" s="115">
        <v>0</v>
      </c>
    </row>
    <row r="323" spans="2:8">
      <c r="B323" s="215" t="s">
        <v>745</v>
      </c>
      <c r="C323" s="216"/>
      <c r="D323" s="216"/>
      <c r="E323" s="216"/>
      <c r="F323" s="115">
        <v>0</v>
      </c>
      <c r="G323" s="115">
        <v>0</v>
      </c>
      <c r="H323" s="115">
        <v>0</v>
      </c>
    </row>
    <row r="324" spans="2:8">
      <c r="B324" s="215" t="s">
        <v>746</v>
      </c>
      <c r="C324" s="216"/>
      <c r="D324" s="216"/>
      <c r="E324" s="216"/>
      <c r="F324" s="115">
        <v>0</v>
      </c>
      <c r="G324" s="115">
        <v>0</v>
      </c>
      <c r="H324" s="115">
        <v>0</v>
      </c>
    </row>
    <row r="325" spans="2:8">
      <c r="B325" s="238" t="s">
        <v>818</v>
      </c>
      <c r="C325" s="239"/>
      <c r="D325" s="239"/>
      <c r="E325" s="239"/>
      <c r="F325" s="115">
        <v>0</v>
      </c>
      <c r="G325" s="115">
        <v>0</v>
      </c>
      <c r="H325" s="115">
        <v>0</v>
      </c>
    </row>
    <row r="326" spans="2:8">
      <c r="B326" s="215" t="s">
        <v>742</v>
      </c>
      <c r="C326" s="216"/>
      <c r="D326" s="216"/>
      <c r="E326" s="216"/>
      <c r="F326" s="115">
        <v>0</v>
      </c>
      <c r="G326" s="115">
        <v>0</v>
      </c>
      <c r="H326" s="115">
        <v>0</v>
      </c>
    </row>
    <row r="327" spans="2:8">
      <c r="B327" s="215" t="s">
        <v>817</v>
      </c>
      <c r="C327" s="216"/>
      <c r="D327" s="216"/>
      <c r="E327" s="216"/>
      <c r="F327" s="115">
        <v>0</v>
      </c>
      <c r="G327" s="115">
        <v>0</v>
      </c>
      <c r="H327" s="115">
        <v>0</v>
      </c>
    </row>
    <row r="328" spans="2:8">
      <c r="B328" s="215" t="s">
        <v>819</v>
      </c>
      <c r="C328" s="216"/>
      <c r="D328" s="216"/>
      <c r="E328" s="216"/>
      <c r="F328" s="115">
        <v>0</v>
      </c>
      <c r="G328" s="115">
        <v>0</v>
      </c>
      <c r="H328" s="115">
        <v>0</v>
      </c>
    </row>
    <row r="329" spans="2:8">
      <c r="B329" s="215" t="s">
        <v>745</v>
      </c>
      <c r="C329" s="216"/>
      <c r="D329" s="216"/>
      <c r="E329" s="216"/>
      <c r="F329" s="115">
        <v>0</v>
      </c>
      <c r="G329" s="115">
        <v>0</v>
      </c>
      <c r="H329" s="115">
        <v>0</v>
      </c>
    </row>
    <row r="330" spans="2:8">
      <c r="B330" s="215" t="s">
        <v>746</v>
      </c>
      <c r="C330" s="216"/>
      <c r="D330" s="216"/>
      <c r="E330" s="216"/>
      <c r="F330" s="115">
        <v>0</v>
      </c>
      <c r="G330" s="115">
        <v>0</v>
      </c>
      <c r="H330" s="115">
        <v>0</v>
      </c>
    </row>
    <row r="331" spans="2:8">
      <c r="B331" s="238" t="s">
        <v>820</v>
      </c>
      <c r="C331" s="239"/>
      <c r="D331" s="239"/>
      <c r="E331" s="239"/>
      <c r="F331" s="115">
        <v>0</v>
      </c>
      <c r="G331" s="115">
        <v>0</v>
      </c>
      <c r="H331" s="115">
        <v>0</v>
      </c>
    </row>
    <row r="332" spans="2:8">
      <c r="B332" s="215" t="s">
        <v>742</v>
      </c>
      <c r="C332" s="216"/>
      <c r="D332" s="216"/>
      <c r="E332" s="216"/>
      <c r="F332" s="115">
        <v>0</v>
      </c>
      <c r="G332" s="115">
        <v>0</v>
      </c>
      <c r="H332" s="115">
        <v>0</v>
      </c>
    </row>
    <row r="333" spans="2:8">
      <c r="B333" s="215" t="s">
        <v>817</v>
      </c>
      <c r="C333" s="216"/>
      <c r="D333" s="216"/>
      <c r="E333" s="216"/>
      <c r="F333" s="115">
        <v>0</v>
      </c>
      <c r="G333" s="115">
        <v>0</v>
      </c>
      <c r="H333" s="115">
        <v>0</v>
      </c>
    </row>
    <row r="334" spans="2:8">
      <c r="B334" s="215" t="s">
        <v>744</v>
      </c>
      <c r="C334" s="216"/>
      <c r="D334" s="216"/>
      <c r="E334" s="216"/>
      <c r="F334" s="115">
        <v>0</v>
      </c>
      <c r="G334" s="115">
        <v>0</v>
      </c>
      <c r="H334" s="115">
        <v>0</v>
      </c>
    </row>
    <row r="335" spans="2:8">
      <c r="B335" s="215" t="s">
        <v>745</v>
      </c>
      <c r="C335" s="216"/>
      <c r="D335" s="216"/>
      <c r="E335" s="216"/>
      <c r="F335" s="115">
        <v>0</v>
      </c>
      <c r="G335" s="115">
        <v>0</v>
      </c>
      <c r="H335" s="115">
        <v>0</v>
      </c>
    </row>
    <row r="336" spans="2:8">
      <c r="B336" s="215" t="s">
        <v>746</v>
      </c>
      <c r="C336" s="216"/>
      <c r="D336" s="216"/>
      <c r="E336" s="216"/>
      <c r="F336" s="115">
        <v>0</v>
      </c>
      <c r="G336" s="115">
        <v>0</v>
      </c>
      <c r="H336" s="115">
        <v>0</v>
      </c>
    </row>
    <row r="337" spans="2:8">
      <c r="B337" s="238" t="s">
        <v>821</v>
      </c>
      <c r="C337" s="239"/>
      <c r="D337" s="239"/>
      <c r="E337" s="239"/>
      <c r="F337" s="115">
        <v>0</v>
      </c>
      <c r="G337" s="115">
        <v>0</v>
      </c>
      <c r="H337" s="115">
        <v>0</v>
      </c>
    </row>
    <row r="338" spans="2:8">
      <c r="B338" s="215" t="s">
        <v>742</v>
      </c>
      <c r="C338" s="216"/>
      <c r="D338" s="216"/>
      <c r="E338" s="216"/>
      <c r="F338" s="115">
        <v>0</v>
      </c>
      <c r="G338" s="115">
        <v>0</v>
      </c>
      <c r="H338" s="115">
        <v>0</v>
      </c>
    </row>
    <row r="339" spans="2:8">
      <c r="B339" s="215" t="s">
        <v>817</v>
      </c>
      <c r="C339" s="216"/>
      <c r="D339" s="216"/>
      <c r="E339" s="216"/>
      <c r="F339" s="115">
        <v>0</v>
      </c>
      <c r="G339" s="115">
        <v>0</v>
      </c>
      <c r="H339" s="115">
        <v>0</v>
      </c>
    </row>
    <row r="340" spans="2:8">
      <c r="B340" s="215" t="s">
        <v>744</v>
      </c>
      <c r="C340" s="216"/>
      <c r="D340" s="216"/>
      <c r="E340" s="216"/>
      <c r="F340" s="115">
        <v>0</v>
      </c>
      <c r="G340" s="115">
        <v>0</v>
      </c>
      <c r="H340" s="115">
        <v>0</v>
      </c>
    </row>
    <row r="341" spans="2:8">
      <c r="B341" s="215" t="s">
        <v>745</v>
      </c>
      <c r="C341" s="216"/>
      <c r="D341" s="216"/>
      <c r="E341" s="216"/>
      <c r="F341" s="115">
        <v>0</v>
      </c>
      <c r="G341" s="115">
        <v>0</v>
      </c>
      <c r="H341" s="115">
        <v>0</v>
      </c>
    </row>
    <row r="342" spans="2:8">
      <c r="B342" s="215" t="s">
        <v>746</v>
      </c>
      <c r="C342" s="216"/>
      <c r="D342" s="216"/>
      <c r="E342" s="216"/>
      <c r="F342" s="115">
        <v>0</v>
      </c>
      <c r="G342" s="115">
        <v>0</v>
      </c>
      <c r="H342" s="115">
        <v>0</v>
      </c>
    </row>
    <row r="343" spans="2:8">
      <c r="B343" s="238" t="s">
        <v>822</v>
      </c>
      <c r="C343" s="239"/>
      <c r="D343" s="239"/>
      <c r="E343" s="239"/>
      <c r="F343" s="115">
        <v>0</v>
      </c>
      <c r="G343" s="115">
        <v>0</v>
      </c>
      <c r="H343" s="115">
        <v>0</v>
      </c>
    </row>
    <row r="344" spans="2:8">
      <c r="B344" s="215" t="s">
        <v>742</v>
      </c>
      <c r="C344" s="216"/>
      <c r="D344" s="216"/>
      <c r="E344" s="216"/>
      <c r="F344" s="115">
        <v>0</v>
      </c>
      <c r="G344" s="115">
        <v>0</v>
      </c>
      <c r="H344" s="115">
        <v>0</v>
      </c>
    </row>
    <row r="345" spans="2:8">
      <c r="B345" s="215" t="s">
        <v>817</v>
      </c>
      <c r="C345" s="216"/>
      <c r="D345" s="216"/>
      <c r="E345" s="216"/>
      <c r="F345" s="115">
        <v>0</v>
      </c>
      <c r="G345" s="115">
        <v>0</v>
      </c>
      <c r="H345" s="115">
        <v>0</v>
      </c>
    </row>
    <row r="346" spans="2:8">
      <c r="B346" s="215" t="s">
        <v>744</v>
      </c>
      <c r="C346" s="216"/>
      <c r="D346" s="216"/>
      <c r="E346" s="216"/>
      <c r="F346" s="115">
        <v>0</v>
      </c>
      <c r="G346" s="115">
        <v>0</v>
      </c>
      <c r="H346" s="115">
        <v>0</v>
      </c>
    </row>
    <row r="347" spans="2:8">
      <c r="B347" s="215" t="s">
        <v>745</v>
      </c>
      <c r="C347" s="216"/>
      <c r="D347" s="216"/>
      <c r="E347" s="216"/>
      <c r="F347" s="115">
        <v>0</v>
      </c>
      <c r="G347" s="115">
        <v>0</v>
      </c>
      <c r="H347" s="115">
        <v>0</v>
      </c>
    </row>
    <row r="348" spans="2:8">
      <c r="B348" s="215" t="s">
        <v>746</v>
      </c>
      <c r="C348" s="216"/>
      <c r="D348" s="216"/>
      <c r="E348" s="216"/>
      <c r="F348" s="115">
        <v>0</v>
      </c>
      <c r="G348" s="115">
        <v>0</v>
      </c>
      <c r="H348" s="115">
        <v>0</v>
      </c>
    </row>
    <row r="349" spans="2:8">
      <c r="B349" s="238" t="s">
        <v>823</v>
      </c>
      <c r="C349" s="239"/>
      <c r="D349" s="239"/>
      <c r="E349" s="239"/>
      <c r="F349" s="115">
        <v>0</v>
      </c>
      <c r="G349" s="115">
        <v>0</v>
      </c>
      <c r="H349" s="115">
        <v>0</v>
      </c>
    </row>
    <row r="350" spans="2:8">
      <c r="B350" s="215" t="s">
        <v>742</v>
      </c>
      <c r="C350" s="216"/>
      <c r="D350" s="216"/>
      <c r="E350" s="216"/>
      <c r="F350" s="115">
        <v>0</v>
      </c>
      <c r="G350" s="115">
        <v>0</v>
      </c>
      <c r="H350" s="115">
        <v>0</v>
      </c>
    </row>
    <row r="351" spans="2:8">
      <c r="B351" s="215" t="s">
        <v>817</v>
      </c>
      <c r="C351" s="216"/>
      <c r="D351" s="216"/>
      <c r="E351" s="216"/>
      <c r="F351" s="115">
        <v>0</v>
      </c>
      <c r="G351" s="115">
        <v>0</v>
      </c>
      <c r="H351" s="115">
        <v>0</v>
      </c>
    </row>
    <row r="352" spans="2:8">
      <c r="B352" s="215" t="s">
        <v>744</v>
      </c>
      <c r="C352" s="216"/>
      <c r="D352" s="216"/>
      <c r="E352" s="216"/>
      <c r="F352" s="115">
        <v>0</v>
      </c>
      <c r="G352" s="115">
        <v>0</v>
      </c>
      <c r="H352" s="115">
        <v>0</v>
      </c>
    </row>
    <row r="353" spans="2:8">
      <c r="B353" s="215" t="s">
        <v>745</v>
      </c>
      <c r="C353" s="216"/>
      <c r="D353" s="216"/>
      <c r="E353" s="216"/>
      <c r="F353" s="115">
        <v>0</v>
      </c>
      <c r="G353" s="115">
        <v>0</v>
      </c>
      <c r="H353" s="115">
        <v>0</v>
      </c>
    </row>
    <row r="354" spans="2:8">
      <c r="B354" s="215" t="s">
        <v>746</v>
      </c>
      <c r="C354" s="216"/>
      <c r="D354" s="216"/>
      <c r="E354" s="216"/>
      <c r="F354" s="115">
        <v>0</v>
      </c>
      <c r="G354" s="115">
        <v>0</v>
      </c>
      <c r="H354" s="115">
        <v>0</v>
      </c>
    </row>
    <row r="355" spans="2:8">
      <c r="B355" s="219" t="s">
        <v>824</v>
      </c>
      <c r="C355" s="220"/>
      <c r="D355" s="220"/>
      <c r="E355" s="220"/>
      <c r="F355" s="115">
        <v>175465</v>
      </c>
      <c r="G355" s="115">
        <v>41469</v>
      </c>
      <c r="H355" s="115">
        <v>133996</v>
      </c>
    </row>
    <row r="356" spans="2:8">
      <c r="B356" s="215" t="s">
        <v>789</v>
      </c>
      <c r="C356" s="216"/>
      <c r="D356" s="216"/>
      <c r="E356" s="216"/>
      <c r="F356" s="115">
        <v>0</v>
      </c>
      <c r="G356" s="115">
        <v>0</v>
      </c>
      <c r="H356" s="115">
        <v>0</v>
      </c>
    </row>
    <row r="357" spans="2:8">
      <c r="B357" s="215" t="s">
        <v>799</v>
      </c>
      <c r="C357" s="216"/>
      <c r="D357" s="216"/>
      <c r="E357" s="216"/>
      <c r="F357" s="115">
        <v>0</v>
      </c>
      <c r="G357" s="115">
        <v>0</v>
      </c>
      <c r="H357" s="115">
        <v>0</v>
      </c>
    </row>
    <row r="358" spans="2:8">
      <c r="B358" s="215" t="s">
        <v>800</v>
      </c>
      <c r="C358" s="216"/>
      <c r="D358" s="216"/>
      <c r="E358" s="216"/>
      <c r="F358" s="115">
        <v>0</v>
      </c>
      <c r="G358" s="115">
        <v>0</v>
      </c>
      <c r="H358" s="115">
        <v>0</v>
      </c>
    </row>
    <row r="359" spans="2:8">
      <c r="B359" s="215" t="s">
        <v>795</v>
      </c>
      <c r="C359" s="216"/>
      <c r="D359" s="216"/>
      <c r="E359" s="216"/>
      <c r="F359" s="115">
        <v>0</v>
      </c>
      <c r="G359" s="115">
        <v>0</v>
      </c>
      <c r="H359" s="115">
        <v>0</v>
      </c>
    </row>
    <row r="360" spans="2:8">
      <c r="B360" s="215" t="s">
        <v>799</v>
      </c>
      <c r="C360" s="216"/>
      <c r="D360" s="216"/>
      <c r="E360" s="216"/>
      <c r="F360" s="115">
        <v>0</v>
      </c>
      <c r="G360" s="115">
        <v>0</v>
      </c>
      <c r="H360" s="115">
        <v>0</v>
      </c>
    </row>
    <row r="361" spans="2:8">
      <c r="B361" s="215" t="s">
        <v>800</v>
      </c>
      <c r="C361" s="216"/>
      <c r="D361" s="216"/>
      <c r="E361" s="216"/>
      <c r="F361" s="115">
        <v>0</v>
      </c>
      <c r="G361" s="115">
        <v>0</v>
      </c>
      <c r="H361" s="115">
        <v>0</v>
      </c>
    </row>
    <row r="362" spans="2:8">
      <c r="B362" s="215" t="s">
        <v>796</v>
      </c>
      <c r="C362" s="216"/>
      <c r="D362" s="216"/>
      <c r="E362" s="216"/>
      <c r="F362" s="115">
        <v>0</v>
      </c>
      <c r="G362" s="115">
        <v>0</v>
      </c>
      <c r="H362" s="115">
        <v>0</v>
      </c>
    </row>
    <row r="363" spans="2:8">
      <c r="B363" s="215" t="s">
        <v>799</v>
      </c>
      <c r="C363" s="216"/>
      <c r="D363" s="216"/>
      <c r="E363" s="216"/>
      <c r="F363" s="115">
        <v>0</v>
      </c>
      <c r="G363" s="115">
        <v>0</v>
      </c>
      <c r="H363" s="115">
        <v>0</v>
      </c>
    </row>
    <row r="364" spans="2:8">
      <c r="B364" s="215" t="s">
        <v>800</v>
      </c>
      <c r="C364" s="216"/>
      <c r="D364" s="216"/>
      <c r="E364" s="216"/>
      <c r="F364" s="115">
        <v>0</v>
      </c>
      <c r="G364" s="115">
        <v>0</v>
      </c>
      <c r="H364" s="115">
        <v>0</v>
      </c>
    </row>
    <row r="365" spans="2:8">
      <c r="B365" s="215" t="s">
        <v>797</v>
      </c>
      <c r="C365" s="216"/>
      <c r="D365" s="216"/>
      <c r="E365" s="216"/>
      <c r="F365" s="115">
        <v>-1188</v>
      </c>
      <c r="G365" s="115">
        <v>0</v>
      </c>
      <c r="H365" s="115">
        <v>-1188</v>
      </c>
    </row>
    <row r="366" spans="2:8">
      <c r="B366" s="215" t="s">
        <v>799</v>
      </c>
      <c r="C366" s="216"/>
      <c r="D366" s="216"/>
      <c r="E366" s="216"/>
      <c r="F366" s="115">
        <v>-1188</v>
      </c>
      <c r="G366" s="115">
        <v>0</v>
      </c>
      <c r="H366" s="115">
        <v>-1188</v>
      </c>
    </row>
    <row r="367" spans="2:8">
      <c r="B367" s="215" t="s">
        <v>800</v>
      </c>
      <c r="C367" s="216"/>
      <c r="D367" s="216"/>
      <c r="E367" s="216"/>
      <c r="F367" s="115">
        <v>0</v>
      </c>
      <c r="G367" s="115">
        <v>0</v>
      </c>
      <c r="H367" s="115">
        <v>0</v>
      </c>
    </row>
    <row r="368" spans="2:8">
      <c r="B368" s="215" t="s">
        <v>798</v>
      </c>
      <c r="C368" s="216"/>
      <c r="D368" s="216"/>
      <c r="E368" s="216"/>
      <c r="F368" s="115">
        <v>176653</v>
      </c>
      <c r="G368" s="115">
        <v>41469</v>
      </c>
      <c r="H368" s="115">
        <v>135184</v>
      </c>
    </row>
    <row r="369" spans="2:14">
      <c r="B369" s="215" t="s">
        <v>799</v>
      </c>
      <c r="C369" s="216"/>
      <c r="D369" s="216"/>
      <c r="E369" s="216"/>
      <c r="F369" s="115">
        <v>178387</v>
      </c>
      <c r="G369" s="115">
        <v>40047</v>
      </c>
      <c r="H369" s="115">
        <v>138340</v>
      </c>
    </row>
    <row r="370" spans="2:14">
      <c r="B370" s="215" t="s">
        <v>800</v>
      </c>
      <c r="C370" s="216"/>
      <c r="D370" s="216"/>
      <c r="E370" s="216"/>
      <c r="F370" s="115">
        <v>-1734</v>
      </c>
      <c r="G370" s="115">
        <v>1422</v>
      </c>
      <c r="H370" s="115">
        <v>-3156</v>
      </c>
    </row>
    <row r="371" spans="2:14">
      <c r="B371" s="219" t="s">
        <v>825</v>
      </c>
      <c r="C371" s="220"/>
      <c r="D371" s="220"/>
      <c r="E371" s="220"/>
      <c r="F371" s="115">
        <v>-6</v>
      </c>
      <c r="G371" s="115">
        <v>-474</v>
      </c>
      <c r="H371" s="115">
        <v>468</v>
      </c>
    </row>
    <row r="372" spans="2:14">
      <c r="B372" s="215" t="s">
        <v>789</v>
      </c>
      <c r="C372" s="216"/>
      <c r="D372" s="216"/>
      <c r="E372" s="216"/>
      <c r="F372" s="115">
        <v>0</v>
      </c>
      <c r="G372" s="115">
        <v>0</v>
      </c>
      <c r="H372" s="115">
        <v>0</v>
      </c>
    </row>
    <row r="373" spans="2:14">
      <c r="B373" s="215" t="s">
        <v>799</v>
      </c>
      <c r="C373" s="216"/>
      <c r="D373" s="216"/>
      <c r="E373" s="216"/>
      <c r="F373" s="115">
        <v>0</v>
      </c>
      <c r="G373" s="115">
        <v>0</v>
      </c>
      <c r="H373" s="115">
        <v>0</v>
      </c>
    </row>
    <row r="374" spans="2:14">
      <c r="B374" s="215" t="s">
        <v>800</v>
      </c>
      <c r="C374" s="216"/>
      <c r="D374" s="216"/>
      <c r="E374" s="216"/>
      <c r="F374" s="115">
        <v>0</v>
      </c>
      <c r="G374" s="115">
        <v>0</v>
      </c>
      <c r="H374" s="115">
        <v>0</v>
      </c>
    </row>
    <row r="375" spans="2:14">
      <c r="B375" s="215" t="s">
        <v>795</v>
      </c>
      <c r="C375" s="216"/>
      <c r="D375" s="216"/>
      <c r="E375" s="216"/>
      <c r="F375" s="115">
        <v>-6</v>
      </c>
      <c r="G375" s="115">
        <v>-160</v>
      </c>
      <c r="H375" s="115">
        <v>154</v>
      </c>
    </row>
    <row r="376" spans="2:14">
      <c r="B376" s="215" t="s">
        <v>799</v>
      </c>
      <c r="C376" s="216"/>
      <c r="D376" s="216"/>
      <c r="E376" s="216"/>
      <c r="F376" s="115">
        <v>-6</v>
      </c>
      <c r="G376" s="115">
        <v>-160</v>
      </c>
      <c r="H376" s="115">
        <v>154</v>
      </c>
    </row>
    <row r="377" spans="2:14">
      <c r="B377" s="215" t="s">
        <v>800</v>
      </c>
      <c r="C377" s="216"/>
      <c r="D377" s="216"/>
      <c r="E377" s="216"/>
      <c r="F377" s="115">
        <v>0</v>
      </c>
      <c r="G377" s="115">
        <v>0</v>
      </c>
      <c r="H377" s="115">
        <v>0</v>
      </c>
    </row>
    <row r="378" spans="2:14">
      <c r="B378" s="215" t="s">
        <v>796</v>
      </c>
      <c r="C378" s="216"/>
      <c r="D378" s="216"/>
      <c r="E378" s="216"/>
      <c r="F378" s="115">
        <v>0</v>
      </c>
      <c r="G378" s="115">
        <v>0</v>
      </c>
      <c r="H378" s="115">
        <v>0</v>
      </c>
      <c r="L378" s="182"/>
    </row>
    <row r="379" spans="2:14">
      <c r="B379" s="215" t="s">
        <v>799</v>
      </c>
      <c r="C379" s="216"/>
      <c r="D379" s="216"/>
      <c r="E379" s="216"/>
      <c r="F379" s="115">
        <v>0</v>
      </c>
      <c r="G379" s="115">
        <v>0</v>
      </c>
      <c r="H379" s="115">
        <v>0</v>
      </c>
      <c r="L379" s="182"/>
    </row>
    <row r="380" spans="2:14">
      <c r="B380" s="215" t="s">
        <v>800</v>
      </c>
      <c r="C380" s="216"/>
      <c r="D380" s="216"/>
      <c r="E380" s="216"/>
      <c r="F380" s="115">
        <v>0</v>
      </c>
      <c r="G380" s="115">
        <v>0</v>
      </c>
      <c r="H380" s="115">
        <v>0</v>
      </c>
      <c r="L380" s="183"/>
    </row>
    <row r="381" spans="2:14">
      <c r="B381" s="215" t="s">
        <v>797</v>
      </c>
      <c r="C381" s="216"/>
      <c r="D381" s="216"/>
      <c r="E381" s="216"/>
      <c r="F381" s="115">
        <v>0</v>
      </c>
      <c r="G381" s="115">
        <v>0</v>
      </c>
      <c r="H381" s="115">
        <v>0</v>
      </c>
      <c r="K381" s="184"/>
      <c r="L381" s="153"/>
      <c r="M381" s="182"/>
      <c r="N381" s="182"/>
    </row>
    <row r="382" spans="2:14">
      <c r="B382" s="215" t="s">
        <v>799</v>
      </c>
      <c r="C382" s="216"/>
      <c r="D382" s="216"/>
      <c r="E382" s="216"/>
      <c r="F382" s="115">
        <v>0</v>
      </c>
      <c r="G382" s="115">
        <v>0</v>
      </c>
      <c r="H382" s="115">
        <v>0</v>
      </c>
      <c r="K382" s="184"/>
      <c r="L382" s="182"/>
      <c r="M382" s="182"/>
      <c r="N382" s="182"/>
    </row>
    <row r="383" spans="2:14">
      <c r="B383" s="215" t="s">
        <v>800</v>
      </c>
      <c r="C383" s="216"/>
      <c r="D383" s="216"/>
      <c r="E383" s="216"/>
      <c r="F383" s="115">
        <v>0</v>
      </c>
      <c r="G383" s="115">
        <v>0</v>
      </c>
      <c r="H383" s="115">
        <v>0</v>
      </c>
      <c r="K383" s="184"/>
      <c r="L383" s="182"/>
      <c r="M383" s="183"/>
      <c r="N383" s="182"/>
    </row>
    <row r="384" spans="2:14">
      <c r="B384" s="215" t="s">
        <v>798</v>
      </c>
      <c r="C384" s="216"/>
      <c r="D384" s="216"/>
      <c r="E384" s="216"/>
      <c r="F384" s="115">
        <v>0</v>
      </c>
      <c r="G384" s="115">
        <v>-314</v>
      </c>
      <c r="H384" s="115">
        <v>314</v>
      </c>
      <c r="J384" s="185"/>
      <c r="K384" s="184"/>
      <c r="L384" s="182"/>
      <c r="M384" s="182"/>
      <c r="N384" s="182"/>
    </row>
    <row r="385" spans="1:14">
      <c r="B385" s="215" t="s">
        <v>799</v>
      </c>
      <c r="C385" s="216"/>
      <c r="D385" s="216"/>
      <c r="E385" s="216"/>
      <c r="F385" s="115">
        <v>0</v>
      </c>
      <c r="G385" s="115">
        <v>857</v>
      </c>
      <c r="H385" s="115">
        <v>-857</v>
      </c>
      <c r="K385" s="186"/>
      <c r="L385" s="182"/>
      <c r="M385" s="182"/>
      <c r="N385" s="182"/>
    </row>
    <row r="386" spans="1:14">
      <c r="B386" s="215" t="s">
        <v>800</v>
      </c>
      <c r="C386" s="216"/>
      <c r="D386" s="216"/>
      <c r="E386" s="216"/>
      <c r="F386" s="115">
        <v>0</v>
      </c>
      <c r="G386" s="115">
        <v>-1171</v>
      </c>
      <c r="H386" s="115">
        <v>1171</v>
      </c>
      <c r="K386" s="186"/>
      <c r="L386" s="182"/>
      <c r="M386" s="182"/>
      <c r="N386" s="182"/>
    </row>
    <row r="387" spans="1:14">
      <c r="B387" s="219" t="s">
        <v>1175</v>
      </c>
      <c r="C387" s="220"/>
      <c r="D387" s="220"/>
      <c r="E387" s="220"/>
      <c r="F387" s="115">
        <v>36782</v>
      </c>
      <c r="G387" s="115">
        <v>0</v>
      </c>
      <c r="H387" s="115">
        <v>36782</v>
      </c>
      <c r="K387" s="186"/>
      <c r="L387" s="182"/>
      <c r="M387" s="182"/>
      <c r="N387" s="182"/>
    </row>
    <row r="388" spans="1:14">
      <c r="A388" s="153"/>
      <c r="B388" s="219" t="s">
        <v>827</v>
      </c>
      <c r="C388" s="220"/>
      <c r="D388" s="220"/>
      <c r="E388" s="220"/>
      <c r="F388" s="147"/>
      <c r="G388" s="147"/>
      <c r="H388" s="115">
        <v>165814.83865951479</v>
      </c>
      <c r="K388" s="187"/>
      <c r="L388" s="153"/>
      <c r="M388" s="182"/>
      <c r="N388" s="182"/>
    </row>
    <row r="389" spans="1:14">
      <c r="B389" s="219" t="s">
        <v>828</v>
      </c>
      <c r="C389" s="220"/>
      <c r="D389" s="220"/>
      <c r="E389" s="220"/>
      <c r="F389" s="115">
        <v>137718</v>
      </c>
      <c r="G389" s="115">
        <v>-28096.838659514819</v>
      </c>
      <c r="H389" s="115">
        <v>165814.83865951482</v>
      </c>
      <c r="K389" s="187"/>
      <c r="L389" s="153"/>
      <c r="M389" s="182"/>
      <c r="N389" s="182"/>
    </row>
    <row r="390" spans="1:14">
      <c r="B390" s="219" t="s">
        <v>829</v>
      </c>
      <c r="C390" s="220"/>
      <c r="D390" s="220"/>
      <c r="E390" s="220"/>
      <c r="F390" s="115">
        <v>137718</v>
      </c>
      <c r="G390" s="115">
        <v>-36961</v>
      </c>
      <c r="H390" s="115">
        <v>174679</v>
      </c>
      <c r="K390" s="187"/>
      <c r="L390" s="153"/>
      <c r="M390" s="182"/>
      <c r="N390" s="182"/>
    </row>
    <row r="391" spans="1:14">
      <c r="B391" s="219" t="s">
        <v>830</v>
      </c>
      <c r="C391" s="220"/>
      <c r="D391" s="220"/>
      <c r="E391" s="220"/>
      <c r="F391" s="115">
        <v>137718</v>
      </c>
      <c r="G391" s="115">
        <v>0</v>
      </c>
      <c r="H391" s="115">
        <v>137718</v>
      </c>
      <c r="K391" s="188"/>
      <c r="L391" s="153"/>
      <c r="M391" s="153"/>
      <c r="N391" s="182"/>
    </row>
    <row r="392" spans="1:14">
      <c r="B392" s="219" t="s">
        <v>831</v>
      </c>
      <c r="C392" s="220"/>
      <c r="D392" s="220"/>
      <c r="E392" s="220"/>
      <c r="F392" s="115">
        <v>0</v>
      </c>
      <c r="G392" s="115">
        <v>0</v>
      </c>
      <c r="H392" s="115">
        <v>0</v>
      </c>
      <c r="K392" s="188"/>
      <c r="L392" s="153"/>
      <c r="M392" s="153"/>
      <c r="N392" s="182"/>
    </row>
    <row r="393" spans="1:14">
      <c r="B393" s="238" t="s">
        <v>832</v>
      </c>
      <c r="C393" s="239"/>
      <c r="D393" s="239"/>
      <c r="E393" s="239"/>
      <c r="F393" s="115">
        <v>0</v>
      </c>
      <c r="G393" s="115"/>
      <c r="H393" s="115">
        <v>0</v>
      </c>
      <c r="K393" s="188"/>
      <c r="L393" s="153"/>
      <c r="M393" s="153"/>
      <c r="N393" s="182"/>
    </row>
    <row r="394" spans="1:14">
      <c r="B394" s="238" t="s">
        <v>833</v>
      </c>
      <c r="C394" s="239"/>
      <c r="D394" s="239"/>
      <c r="E394" s="239"/>
      <c r="F394" s="115">
        <v>0</v>
      </c>
      <c r="G394" s="115"/>
      <c r="H394" s="115">
        <v>0</v>
      </c>
      <c r="K394" s="187"/>
      <c r="L394" s="153"/>
      <c r="M394" s="153"/>
      <c r="N394" s="182"/>
    </row>
    <row r="395" spans="1:14">
      <c r="B395" s="219" t="s">
        <v>834</v>
      </c>
      <c r="C395" s="220"/>
      <c r="D395" s="220"/>
      <c r="E395" s="220"/>
      <c r="F395" s="115">
        <v>15</v>
      </c>
      <c r="G395" s="115"/>
      <c r="H395" s="115">
        <v>15</v>
      </c>
      <c r="K395" s="187"/>
      <c r="L395" s="153"/>
      <c r="M395" s="153"/>
      <c r="N395" s="182"/>
    </row>
    <row r="396" spans="1:14">
      <c r="B396" s="219" t="s">
        <v>835</v>
      </c>
      <c r="C396" s="220"/>
      <c r="D396" s="220"/>
      <c r="E396" s="220"/>
      <c r="F396" s="115">
        <v>0</v>
      </c>
      <c r="G396" s="115"/>
      <c r="H396" s="115">
        <v>0</v>
      </c>
      <c r="K396" s="187"/>
      <c r="L396" s="153"/>
      <c r="M396" s="153"/>
      <c r="N396" s="182"/>
    </row>
    <row r="397" spans="1:14">
      <c r="B397" s="219" t="s">
        <v>836</v>
      </c>
      <c r="C397" s="220"/>
      <c r="D397" s="220"/>
      <c r="E397" s="220"/>
      <c r="F397" s="115">
        <v>137703</v>
      </c>
      <c r="G397" s="115">
        <v>0</v>
      </c>
      <c r="H397" s="115">
        <v>137703</v>
      </c>
      <c r="M397" s="153"/>
      <c r="N397" s="182"/>
    </row>
    <row r="398" spans="1:14">
      <c r="B398" s="219" t="s">
        <v>837</v>
      </c>
      <c r="C398" s="220"/>
      <c r="D398" s="220"/>
      <c r="E398" s="220"/>
      <c r="F398" s="115">
        <v>-84814</v>
      </c>
      <c r="G398" s="115">
        <v>0</v>
      </c>
      <c r="H398" s="115">
        <v>-84814</v>
      </c>
      <c r="M398" s="153"/>
      <c r="N398" s="182"/>
    </row>
    <row r="399" spans="1:14">
      <c r="B399" s="238" t="s">
        <v>838</v>
      </c>
      <c r="C399" s="239"/>
      <c r="D399" s="239"/>
      <c r="E399" s="239"/>
      <c r="F399" s="115">
        <v>-84814</v>
      </c>
      <c r="G399" s="115"/>
      <c r="H399" s="115">
        <v>-84814</v>
      </c>
      <c r="M399" s="153"/>
      <c r="N399" s="182"/>
    </row>
    <row r="400" spans="1:14">
      <c r="B400" s="215" t="s">
        <v>839</v>
      </c>
      <c r="C400" s="216"/>
      <c r="D400" s="216"/>
      <c r="E400" s="216"/>
      <c r="F400" s="115">
        <v>42</v>
      </c>
      <c r="G400" s="115"/>
      <c r="H400" s="115">
        <v>42</v>
      </c>
      <c r="K400" s="186"/>
      <c r="L400" s="182"/>
    </row>
    <row r="401" spans="2:15">
      <c r="B401" s="238" t="s">
        <v>840</v>
      </c>
      <c r="C401" s="239"/>
      <c r="D401" s="239"/>
      <c r="E401" s="239"/>
      <c r="F401" s="115">
        <v>0</v>
      </c>
      <c r="G401" s="115"/>
      <c r="H401" s="115">
        <v>0</v>
      </c>
      <c r="K401" s="186"/>
      <c r="L401" s="182"/>
    </row>
    <row r="402" spans="2:15">
      <c r="B402" s="219" t="s">
        <v>841</v>
      </c>
      <c r="C402" s="220"/>
      <c r="D402" s="220"/>
      <c r="E402" s="220"/>
      <c r="F402" s="115">
        <v>0</v>
      </c>
      <c r="G402" s="115">
        <v>0</v>
      </c>
      <c r="H402" s="115">
        <v>0</v>
      </c>
      <c r="K402" s="186"/>
      <c r="L402" s="182"/>
    </row>
    <row r="403" spans="2:15">
      <c r="B403" s="215" t="s">
        <v>799</v>
      </c>
      <c r="C403" s="216"/>
      <c r="D403" s="216"/>
      <c r="E403" s="216"/>
      <c r="F403" s="115">
        <v>0</v>
      </c>
      <c r="G403" s="115"/>
      <c r="H403" s="115">
        <v>0</v>
      </c>
      <c r="M403" s="182"/>
      <c r="N403" s="182"/>
      <c r="O403" s="153"/>
    </row>
    <row r="404" spans="2:15">
      <c r="B404" s="215" t="s">
        <v>800</v>
      </c>
      <c r="C404" s="216"/>
      <c r="D404" s="216"/>
      <c r="E404" s="216"/>
      <c r="F404" s="115">
        <v>0</v>
      </c>
      <c r="G404" s="115"/>
      <c r="H404" s="115">
        <v>0</v>
      </c>
      <c r="M404" s="182"/>
      <c r="N404" s="182"/>
    </row>
    <row r="405" spans="2:15">
      <c r="B405" s="219" t="s">
        <v>842</v>
      </c>
      <c r="C405" s="220"/>
      <c r="D405" s="220"/>
      <c r="E405" s="220"/>
      <c r="F405" s="115">
        <v>0</v>
      </c>
      <c r="G405" s="115"/>
      <c r="H405" s="115">
        <v>0</v>
      </c>
      <c r="M405" s="182"/>
      <c r="N405" s="182"/>
      <c r="O405" s="153"/>
    </row>
    <row r="406" spans="2:15">
      <c r="B406" s="219" t="s">
        <v>843</v>
      </c>
      <c r="C406" s="220"/>
      <c r="D406" s="220"/>
      <c r="E406" s="220"/>
      <c r="F406" s="115">
        <v>0</v>
      </c>
      <c r="G406" s="115"/>
      <c r="H406" s="115">
        <v>0</v>
      </c>
      <c r="N406" s="182"/>
    </row>
    <row r="407" spans="2:15">
      <c r="B407" s="219" t="s">
        <v>844</v>
      </c>
      <c r="C407" s="220"/>
      <c r="D407" s="220"/>
      <c r="E407" s="220"/>
      <c r="F407" s="115">
        <v>222517</v>
      </c>
      <c r="G407" s="115"/>
      <c r="H407" s="115">
        <v>222517</v>
      </c>
    </row>
    <row r="408" spans="2:15">
      <c r="B408" s="219" t="s">
        <v>845</v>
      </c>
      <c r="C408" s="220"/>
      <c r="D408" s="220"/>
      <c r="E408" s="220"/>
      <c r="F408" s="115">
        <v>0</v>
      </c>
      <c r="G408" s="115">
        <v>-36961</v>
      </c>
      <c r="H408" s="115">
        <v>36961</v>
      </c>
    </row>
    <row r="409" spans="2:15">
      <c r="B409" s="215" t="s">
        <v>846</v>
      </c>
      <c r="C409" s="216"/>
      <c r="D409" s="216"/>
      <c r="E409" s="216"/>
      <c r="F409" s="115"/>
      <c r="G409" s="115">
        <v>-36710</v>
      </c>
      <c r="H409" s="115">
        <v>36710</v>
      </c>
    </row>
    <row r="410" spans="2:15">
      <c r="B410" s="215" t="s">
        <v>847</v>
      </c>
      <c r="C410" s="216"/>
      <c r="D410" s="216"/>
      <c r="E410" s="216"/>
      <c r="F410" s="115"/>
      <c r="G410" s="115">
        <v>0</v>
      </c>
      <c r="H410" s="115">
        <v>0</v>
      </c>
      <c r="K410" s="184"/>
      <c r="L410" s="183"/>
    </row>
    <row r="411" spans="2:15">
      <c r="B411" s="215" t="s">
        <v>848</v>
      </c>
      <c r="C411" s="216"/>
      <c r="D411" s="216"/>
      <c r="E411" s="216"/>
      <c r="F411" s="115">
        <v>0</v>
      </c>
      <c r="G411" s="115">
        <v>-251</v>
      </c>
      <c r="H411" s="115">
        <v>251</v>
      </c>
    </row>
    <row r="412" spans="2:15">
      <c r="B412" s="225" t="s">
        <v>849</v>
      </c>
      <c r="C412" s="226"/>
      <c r="D412" s="226"/>
      <c r="E412" s="226"/>
      <c r="F412" s="115">
        <v>0</v>
      </c>
      <c r="G412" s="115">
        <v>-914</v>
      </c>
      <c r="H412" s="115">
        <v>914</v>
      </c>
      <c r="L412" s="182"/>
    </row>
    <row r="413" spans="2:15">
      <c r="B413" s="221" t="s">
        <v>850</v>
      </c>
      <c r="C413" s="222"/>
      <c r="D413" s="222"/>
      <c r="E413" s="222"/>
      <c r="F413" s="115"/>
      <c r="G413" s="115">
        <v>0</v>
      </c>
      <c r="H413" s="115">
        <v>0</v>
      </c>
      <c r="M413" s="183"/>
      <c r="N413" s="182"/>
    </row>
    <row r="414" spans="2:15">
      <c r="B414" s="236" t="s">
        <v>851</v>
      </c>
      <c r="C414" s="237"/>
      <c r="D414" s="237"/>
      <c r="E414" s="237"/>
      <c r="F414" s="115"/>
      <c r="G414" s="115">
        <v>0</v>
      </c>
      <c r="H414" s="115">
        <v>0</v>
      </c>
      <c r="M414" s="182"/>
      <c r="N414" s="182"/>
    </row>
    <row r="415" spans="2:15">
      <c r="B415" s="225" t="s">
        <v>852</v>
      </c>
      <c r="C415" s="226"/>
      <c r="D415" s="226"/>
      <c r="E415" s="226"/>
      <c r="F415" s="115"/>
      <c r="G415" s="115">
        <v>-914</v>
      </c>
      <c r="H415" s="115">
        <v>914</v>
      </c>
      <c r="M415" s="182"/>
      <c r="N415" s="182"/>
    </row>
    <row r="416" spans="2:15">
      <c r="B416" s="225" t="s">
        <v>853</v>
      </c>
      <c r="C416" s="226"/>
      <c r="D416" s="226"/>
      <c r="E416" s="226"/>
      <c r="F416" s="115">
        <v>0</v>
      </c>
      <c r="G416" s="115">
        <v>0</v>
      </c>
      <c r="H416" s="115">
        <v>0</v>
      </c>
    </row>
    <row r="417" spans="2:8">
      <c r="B417" s="221" t="s">
        <v>799</v>
      </c>
      <c r="C417" s="222"/>
      <c r="D417" s="222"/>
      <c r="E417" s="222"/>
      <c r="F417" s="115"/>
      <c r="G417" s="115">
        <v>0</v>
      </c>
      <c r="H417" s="115">
        <v>0</v>
      </c>
    </row>
    <row r="418" spans="2:8">
      <c r="B418" s="221" t="s">
        <v>800</v>
      </c>
      <c r="C418" s="222"/>
      <c r="D418" s="222"/>
      <c r="E418" s="222"/>
      <c r="F418" s="115"/>
      <c r="G418" s="115">
        <v>0</v>
      </c>
      <c r="H418" s="115">
        <v>0</v>
      </c>
    </row>
    <row r="419" spans="2:8">
      <c r="B419" s="225" t="s">
        <v>843</v>
      </c>
      <c r="C419" s="226"/>
      <c r="D419" s="226"/>
      <c r="E419" s="226"/>
      <c r="F419" s="115"/>
      <c r="G419" s="115">
        <v>0</v>
      </c>
      <c r="H419" s="115">
        <v>0</v>
      </c>
    </row>
    <row r="420" spans="2:8">
      <c r="B420" s="225" t="s">
        <v>854</v>
      </c>
      <c r="C420" s="226"/>
      <c r="D420" s="226"/>
      <c r="E420" s="226"/>
      <c r="F420" s="115"/>
      <c r="G420" s="115">
        <v>663</v>
      </c>
      <c r="H420" s="115">
        <v>-663</v>
      </c>
    </row>
    <row r="421" spans="2:8">
      <c r="B421" s="219" t="s">
        <v>855</v>
      </c>
      <c r="C421" s="220"/>
      <c r="D421" s="220"/>
      <c r="E421" s="220"/>
      <c r="F421" s="115"/>
      <c r="G421" s="115">
        <v>8864.1613404851814</v>
      </c>
      <c r="H421" s="115">
        <v>-8864.1613404851814</v>
      </c>
    </row>
    <row r="422" spans="2:8">
      <c r="B422" s="232" t="s">
        <v>856</v>
      </c>
      <c r="C422" s="233"/>
      <c r="D422" s="233"/>
      <c r="E422" s="233"/>
      <c r="F422" s="115"/>
      <c r="G422" s="115">
        <v>0</v>
      </c>
      <c r="H422" s="115">
        <v>0</v>
      </c>
    </row>
    <row r="423" spans="2:8">
      <c r="B423" s="225" t="s">
        <v>857</v>
      </c>
      <c r="C423" s="226"/>
      <c r="D423" s="226"/>
      <c r="E423" s="226"/>
      <c r="F423" s="115"/>
      <c r="G423" s="115">
        <v>0</v>
      </c>
      <c r="H423" s="115">
        <v>0</v>
      </c>
    </row>
    <row r="424" spans="2:8">
      <c r="B424" s="225" t="s">
        <v>858</v>
      </c>
      <c r="C424" s="226"/>
      <c r="D424" s="226"/>
      <c r="E424" s="226"/>
      <c r="F424" s="115"/>
      <c r="G424" s="115">
        <v>0</v>
      </c>
      <c r="H424" s="115">
        <v>0</v>
      </c>
    </row>
    <row r="425" spans="2:8">
      <c r="B425" s="225" t="s">
        <v>986</v>
      </c>
      <c r="C425" s="226"/>
      <c r="D425" s="226"/>
      <c r="E425" s="226"/>
      <c r="F425" s="115"/>
      <c r="G425" s="115">
        <v>0</v>
      </c>
      <c r="H425" s="115">
        <v>0</v>
      </c>
    </row>
    <row r="426" spans="2:8">
      <c r="B426" s="232" t="s">
        <v>859</v>
      </c>
      <c r="C426" s="233"/>
      <c r="D426" s="233"/>
      <c r="E426" s="233"/>
      <c r="F426" s="115"/>
      <c r="G426" s="115">
        <v>0</v>
      </c>
      <c r="H426" s="115">
        <v>0</v>
      </c>
    </row>
    <row r="427" spans="2:8">
      <c r="B427" s="225" t="s">
        <v>987</v>
      </c>
      <c r="C427" s="226"/>
      <c r="D427" s="226"/>
      <c r="E427" s="226"/>
      <c r="F427" s="115"/>
      <c r="G427" s="115">
        <v>0</v>
      </c>
      <c r="H427" s="115">
        <v>0</v>
      </c>
    </row>
    <row r="428" spans="2:8">
      <c r="B428" s="225" t="s">
        <v>332</v>
      </c>
      <c r="C428" s="226"/>
      <c r="D428" s="226"/>
      <c r="E428" s="226"/>
      <c r="F428" s="115"/>
      <c r="G428" s="115"/>
      <c r="H428" s="115">
        <v>0</v>
      </c>
    </row>
    <row r="429" spans="2:8">
      <c r="B429" s="232" t="s">
        <v>860</v>
      </c>
      <c r="C429" s="233"/>
      <c r="D429" s="233"/>
      <c r="E429" s="233"/>
      <c r="F429" s="115"/>
      <c r="G429" s="115">
        <v>0</v>
      </c>
      <c r="H429" s="115">
        <v>0</v>
      </c>
    </row>
    <row r="430" spans="2:8">
      <c r="B430" s="232" t="s">
        <v>988</v>
      </c>
      <c r="C430" s="233"/>
      <c r="D430" s="233"/>
      <c r="E430" s="233"/>
      <c r="F430" s="115"/>
      <c r="G430" s="115">
        <v>0</v>
      </c>
      <c r="H430" s="115">
        <v>0</v>
      </c>
    </row>
    <row r="431" spans="2:8">
      <c r="B431" s="241" t="s">
        <v>989</v>
      </c>
      <c r="C431" s="242"/>
      <c r="D431" s="242"/>
      <c r="E431" s="242"/>
      <c r="F431" s="115"/>
      <c r="G431" s="115">
        <v>0</v>
      </c>
      <c r="H431" s="115">
        <v>0</v>
      </c>
    </row>
    <row r="432" spans="2:8">
      <c r="B432" s="241" t="s">
        <v>990</v>
      </c>
      <c r="C432" s="242"/>
      <c r="D432" s="242"/>
      <c r="E432" s="242"/>
      <c r="F432" s="115"/>
      <c r="G432" s="115">
        <v>0</v>
      </c>
      <c r="H432" s="115">
        <v>0</v>
      </c>
    </row>
    <row r="433" spans="2:8">
      <c r="B433" s="232" t="s">
        <v>991</v>
      </c>
      <c r="C433" s="233"/>
      <c r="D433" s="233"/>
      <c r="E433" s="233"/>
      <c r="F433" s="115"/>
      <c r="G433" s="115">
        <v>8864.1613404851814</v>
      </c>
      <c r="H433" s="115">
        <v>-8864.1613404851814</v>
      </c>
    </row>
    <row r="434" spans="2:8">
      <c r="B434" s="232" t="s">
        <v>861</v>
      </c>
      <c r="C434" s="233"/>
      <c r="D434" s="233"/>
      <c r="E434" s="233"/>
      <c r="F434" s="115"/>
      <c r="G434" s="115">
        <v>32665.106700133903</v>
      </c>
      <c r="H434" s="115">
        <v>-32665.106700133903</v>
      </c>
    </row>
    <row r="435" spans="2:8">
      <c r="B435" s="215" t="s">
        <v>992</v>
      </c>
      <c r="C435" s="216"/>
      <c r="D435" s="216"/>
      <c r="E435" s="216"/>
      <c r="F435" s="115"/>
      <c r="G435" s="115">
        <v>32665.106700133903</v>
      </c>
      <c r="H435" s="115">
        <v>-32665.106700133903</v>
      </c>
    </row>
    <row r="436" spans="2:8">
      <c r="B436" s="215" t="s">
        <v>993</v>
      </c>
      <c r="C436" s="216"/>
      <c r="D436" s="216"/>
      <c r="E436" s="216"/>
      <c r="F436" s="115"/>
      <c r="G436" s="115"/>
      <c r="H436" s="115">
        <v>0</v>
      </c>
    </row>
    <row r="437" spans="2:8">
      <c r="B437" s="232" t="s">
        <v>994</v>
      </c>
      <c r="C437" s="233"/>
      <c r="D437" s="233"/>
      <c r="E437" s="233"/>
      <c r="F437" s="115"/>
      <c r="G437" s="115">
        <v>-23800.945359648722</v>
      </c>
      <c r="H437" s="115">
        <v>23800.945359648722</v>
      </c>
    </row>
    <row r="438" spans="2:8">
      <c r="B438" s="215" t="s">
        <v>992</v>
      </c>
      <c r="C438" s="216"/>
      <c r="D438" s="216"/>
      <c r="E438" s="216"/>
      <c r="F438" s="115"/>
      <c r="G438" s="115">
        <v>-17832.5176281815</v>
      </c>
      <c r="H438" s="115">
        <v>17832.5176281815</v>
      </c>
    </row>
    <row r="439" spans="2:8">
      <c r="B439" s="215" t="s">
        <v>993</v>
      </c>
      <c r="C439" s="216"/>
      <c r="D439" s="216"/>
      <c r="E439" s="216"/>
      <c r="F439" s="115"/>
      <c r="G439" s="115">
        <v>-5968.4277314672217</v>
      </c>
      <c r="H439" s="115">
        <v>5968.4277314672217</v>
      </c>
    </row>
    <row r="440" spans="2:8">
      <c r="B440" s="232" t="s">
        <v>995</v>
      </c>
      <c r="C440" s="233"/>
      <c r="D440" s="233"/>
      <c r="E440" s="233"/>
      <c r="F440" s="115"/>
      <c r="G440" s="115">
        <v>0</v>
      </c>
      <c r="H440" s="115">
        <v>0</v>
      </c>
    </row>
    <row r="441" spans="2:8">
      <c r="B441" s="215" t="s">
        <v>992</v>
      </c>
      <c r="C441" s="216"/>
      <c r="D441" s="216"/>
      <c r="E441" s="216"/>
      <c r="F441" s="115"/>
      <c r="G441" s="115">
        <v>0</v>
      </c>
      <c r="H441" s="115">
        <v>0</v>
      </c>
    </row>
    <row r="442" spans="2:8">
      <c r="B442" s="215" t="s">
        <v>993</v>
      </c>
      <c r="C442" s="216"/>
      <c r="D442" s="216"/>
      <c r="E442" s="216"/>
      <c r="F442" s="115"/>
      <c r="G442" s="115"/>
      <c r="H442" s="115">
        <v>0</v>
      </c>
    </row>
    <row r="443" spans="2:8">
      <c r="B443" s="232" t="s">
        <v>996</v>
      </c>
      <c r="C443" s="233"/>
      <c r="D443" s="233"/>
      <c r="E443" s="233"/>
      <c r="F443" s="115"/>
      <c r="G443" s="115">
        <v>0</v>
      </c>
      <c r="H443" s="115">
        <v>0</v>
      </c>
    </row>
    <row r="444" spans="2:8">
      <c r="B444" s="215" t="s">
        <v>992</v>
      </c>
      <c r="C444" s="216"/>
      <c r="D444" s="216"/>
      <c r="E444" s="216"/>
      <c r="F444" s="115"/>
      <c r="G444" s="115">
        <v>0</v>
      </c>
      <c r="H444" s="115">
        <v>0</v>
      </c>
    </row>
    <row r="445" spans="2:8">
      <c r="B445" s="215" t="s">
        <v>993</v>
      </c>
      <c r="C445" s="216"/>
      <c r="D445" s="216"/>
      <c r="E445" s="216"/>
      <c r="F445" s="115"/>
      <c r="G445" s="115"/>
      <c r="H445" s="115">
        <v>0</v>
      </c>
    </row>
    <row r="447" spans="2:8">
      <c r="F447" s="152"/>
      <c r="G447" s="152"/>
    </row>
    <row r="448" spans="2:8">
      <c r="G448" s="152"/>
    </row>
  </sheetData>
  <mergeCells count="435"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C325"/>
  <sheetViews>
    <sheetView tabSelected="1" zoomScale="106" zoomScaleNormal="106" workbookViewId="0">
      <selection activeCell="J36" sqref="J36"/>
    </sheetView>
  </sheetViews>
  <sheetFormatPr baseColWidth="10" defaultColWidth="8.85546875" defaultRowHeight="15"/>
  <cols>
    <col min="1" max="1" width="8.85546875" style="254"/>
    <col min="2" max="2" width="91.7109375" style="254" customWidth="1"/>
    <col min="3" max="3" width="29.140625" style="254" customWidth="1"/>
    <col min="4" max="4" width="26.5703125" style="254" customWidth="1"/>
    <col min="5" max="16384" width="8.85546875" style="254"/>
  </cols>
  <sheetData>
    <row r="2" spans="1:29" s="249" customFormat="1">
      <c r="A2" s="143"/>
      <c r="B2" s="248" t="s">
        <v>867</v>
      </c>
      <c r="C2" s="141"/>
      <c r="D2" s="141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</row>
    <row r="3" spans="1:29" s="249" customFormat="1">
      <c r="A3" s="143"/>
      <c r="B3" s="248"/>
      <c r="C3" s="141"/>
      <c r="D3" s="141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1:29" s="249" customFormat="1">
      <c r="A4" s="143"/>
      <c r="B4" s="250"/>
      <c r="C4" s="142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</row>
    <row r="5" spans="1:29" s="249" customFormat="1">
      <c r="A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</row>
    <row r="6" spans="1:29" s="249" customFormat="1">
      <c r="A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</row>
    <row r="7" spans="1:29" s="249" customFormat="1">
      <c r="A7" s="143"/>
      <c r="B7" s="251" t="s">
        <v>1177</v>
      </c>
      <c r="C7" s="251"/>
      <c r="D7" s="251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</row>
    <row r="8" spans="1:29" s="249" customFormat="1">
      <c r="A8" s="143"/>
      <c r="B8" s="251" t="s">
        <v>1062</v>
      </c>
      <c r="C8" s="251"/>
      <c r="D8" s="251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</row>
    <row r="9" spans="1:29" s="249" customFormat="1">
      <c r="A9" s="143"/>
      <c r="B9" s="250"/>
      <c r="C9" s="142"/>
      <c r="D9" s="142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</row>
    <row r="10" spans="1:29" s="249" customFormat="1">
      <c r="A10" s="143"/>
      <c r="B10" s="252" t="s">
        <v>1181</v>
      </c>
      <c r="C10" s="252"/>
      <c r="D10" s="252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</row>
    <row r="11" spans="1:29" s="249" customFormat="1">
      <c r="A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</row>
    <row r="12" spans="1:29" s="249" customFormat="1">
      <c r="A12" s="143"/>
      <c r="B12" s="253"/>
      <c r="C12" s="253"/>
      <c r="D12" s="25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</row>
    <row r="13" spans="1:29" s="249" customFormat="1">
      <c r="A13" s="143"/>
      <c r="B13" s="253" t="s">
        <v>863</v>
      </c>
      <c r="C13" s="253" t="s">
        <v>871</v>
      </c>
      <c r="D13" s="25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</row>
    <row r="14" spans="1:29">
      <c r="C14" s="255">
        <v>2023</v>
      </c>
      <c r="D14" s="255"/>
    </row>
    <row r="15" spans="1:29" ht="30" customHeight="1">
      <c r="B15" s="149" t="s">
        <v>648</v>
      </c>
      <c r="C15" s="151" t="s">
        <v>649</v>
      </c>
      <c r="D15" s="151" t="s">
        <v>650</v>
      </c>
    </row>
    <row r="16" spans="1:29" ht="19.899999999999999" customHeight="1">
      <c r="B16" s="133" t="s">
        <v>5</v>
      </c>
      <c r="C16" s="256">
        <v>3355420</v>
      </c>
      <c r="D16" s="256">
        <v>3101788.6349999998</v>
      </c>
    </row>
    <row r="17" spans="1:4" ht="19.899999999999999" customHeight="1">
      <c r="A17" s="257"/>
      <c r="B17" s="136" t="s">
        <v>1067</v>
      </c>
      <c r="C17" s="256">
        <v>253631.36500000022</v>
      </c>
      <c r="D17" s="256">
        <v>0</v>
      </c>
    </row>
    <row r="18" spans="1:4" ht="19.899999999999999" customHeight="1">
      <c r="B18" s="137" t="s">
        <v>1068</v>
      </c>
      <c r="C18" s="256">
        <v>3024705</v>
      </c>
      <c r="D18" s="256">
        <v>2276652.6349999998</v>
      </c>
    </row>
    <row r="19" spans="1:4" ht="19.899999999999999" customHeight="1">
      <c r="B19" s="137" t="s">
        <v>1069</v>
      </c>
      <c r="C19" s="256">
        <v>748052.36500000022</v>
      </c>
      <c r="D19" s="256">
        <v>0</v>
      </c>
    </row>
    <row r="20" spans="1:4" ht="19.899999999999999" customHeight="1">
      <c r="B20" s="138" t="s">
        <v>1070</v>
      </c>
      <c r="C20" s="256">
        <v>2714182</v>
      </c>
      <c r="D20" s="256">
        <v>1534414</v>
      </c>
    </row>
    <row r="21" spans="1:4" ht="19.899999999999999" customHeight="1">
      <c r="B21" s="129" t="s">
        <v>1071</v>
      </c>
      <c r="C21" s="256">
        <v>1179768</v>
      </c>
      <c r="D21" s="256">
        <v>0</v>
      </c>
    </row>
    <row r="22" spans="1:4" ht="19.899999999999999" customHeight="1">
      <c r="B22" s="130" t="s">
        <v>1072</v>
      </c>
      <c r="C22" s="135">
        <v>2715224</v>
      </c>
      <c r="D22" s="256">
        <v>1529901</v>
      </c>
    </row>
    <row r="23" spans="1:4" ht="19.899999999999999" customHeight="1">
      <c r="B23" s="131" t="s">
        <v>1073</v>
      </c>
      <c r="C23" s="135">
        <v>0</v>
      </c>
      <c r="D23" s="135">
        <v>0</v>
      </c>
    </row>
    <row r="24" spans="1:4" ht="19.899999999999999" customHeight="1">
      <c r="B24" s="130" t="s">
        <v>1074</v>
      </c>
      <c r="C24" s="256">
        <v>-1042</v>
      </c>
      <c r="D24" s="256">
        <v>4403</v>
      </c>
    </row>
    <row r="25" spans="1:4" ht="19.899999999999999" customHeight="1">
      <c r="B25" s="132" t="s">
        <v>1075</v>
      </c>
      <c r="C25" s="135">
        <v>-1042</v>
      </c>
      <c r="D25" s="135">
        <v>172</v>
      </c>
    </row>
    <row r="26" spans="1:4" ht="19.899999999999999" customHeight="1">
      <c r="B26" s="132" t="s">
        <v>26</v>
      </c>
      <c r="C26" s="135">
        <v>0</v>
      </c>
      <c r="D26" s="135">
        <v>4231</v>
      </c>
    </row>
    <row r="27" spans="1:4" ht="19.899999999999999" customHeight="1">
      <c r="B27" s="130" t="s">
        <v>28</v>
      </c>
      <c r="C27" s="135">
        <v>0</v>
      </c>
      <c r="D27" s="135">
        <v>110</v>
      </c>
    </row>
    <row r="28" spans="1:4" ht="19.899999999999999" customHeight="1">
      <c r="B28" s="138" t="s">
        <v>30</v>
      </c>
      <c r="C28" s="256">
        <v>310523</v>
      </c>
      <c r="D28" s="256">
        <v>742238.63500000001</v>
      </c>
    </row>
    <row r="29" spans="1:4" ht="19.899999999999999" customHeight="1">
      <c r="B29" s="138" t="s">
        <v>1076</v>
      </c>
      <c r="C29" s="258">
        <v>0</v>
      </c>
      <c r="D29" s="256">
        <v>431715.63500000001</v>
      </c>
    </row>
    <row r="30" spans="1:4" ht="19.899999999999999" customHeight="1">
      <c r="B30" s="130" t="s">
        <v>1077</v>
      </c>
      <c r="C30" s="256">
        <v>1856</v>
      </c>
      <c r="D30" s="256">
        <v>1</v>
      </c>
    </row>
    <row r="31" spans="1:4" ht="19.899999999999999" customHeight="1">
      <c r="B31" s="131" t="s">
        <v>34</v>
      </c>
      <c r="C31" s="135">
        <v>1856</v>
      </c>
      <c r="D31" s="135">
        <v>0</v>
      </c>
    </row>
    <row r="32" spans="1:4" ht="19.899999999999999" customHeight="1">
      <c r="B32" s="131" t="s">
        <v>1078</v>
      </c>
      <c r="C32" s="135">
        <v>0</v>
      </c>
      <c r="D32" s="135">
        <v>1</v>
      </c>
    </row>
    <row r="33" spans="2:4" ht="19.899999999999999" customHeight="1">
      <c r="B33" s="130" t="s">
        <v>1079</v>
      </c>
      <c r="C33" s="135">
        <v>305</v>
      </c>
      <c r="D33" s="135">
        <v>8867</v>
      </c>
    </row>
    <row r="34" spans="2:4" ht="19.899999999999999" customHeight="1">
      <c r="B34" s="130" t="s">
        <v>40</v>
      </c>
      <c r="C34" s="256">
        <v>11595</v>
      </c>
      <c r="D34" s="256">
        <v>429504.63500000001</v>
      </c>
    </row>
    <row r="35" spans="2:4" ht="19.899999999999999" customHeight="1">
      <c r="B35" s="131" t="s">
        <v>48</v>
      </c>
      <c r="C35" s="256">
        <v>1017</v>
      </c>
      <c r="D35" s="256">
        <v>208808.63500000001</v>
      </c>
    </row>
    <row r="36" spans="2:4" ht="19.899999999999999" customHeight="1">
      <c r="B36" s="132" t="s">
        <v>50</v>
      </c>
      <c r="C36" s="135">
        <v>0</v>
      </c>
      <c r="D36" s="135">
        <v>8</v>
      </c>
    </row>
    <row r="37" spans="2:4" ht="19.899999999999999" customHeight="1">
      <c r="B37" s="132" t="s">
        <v>52</v>
      </c>
      <c r="C37" s="135">
        <v>639</v>
      </c>
      <c r="D37" s="256">
        <v>206536.63500000001</v>
      </c>
    </row>
    <row r="38" spans="2:4" ht="19.899999999999999" customHeight="1">
      <c r="B38" s="132" t="s">
        <v>54</v>
      </c>
      <c r="C38" s="135">
        <v>378</v>
      </c>
      <c r="D38" s="135">
        <v>2264</v>
      </c>
    </row>
    <row r="39" spans="2:4" ht="19.899999999999999" customHeight="1">
      <c r="B39" s="131" t="s">
        <v>56</v>
      </c>
      <c r="C39" s="256">
        <v>8727</v>
      </c>
      <c r="D39" s="256">
        <v>162582</v>
      </c>
    </row>
    <row r="40" spans="2:4" ht="19.899999999999999" customHeight="1">
      <c r="B40" s="132" t="s">
        <v>50</v>
      </c>
      <c r="C40" s="135">
        <v>7590</v>
      </c>
      <c r="D40" s="135">
        <v>20995</v>
      </c>
    </row>
    <row r="41" spans="2:4" ht="19.899999999999999" customHeight="1">
      <c r="B41" s="132" t="s">
        <v>52</v>
      </c>
      <c r="C41" s="135">
        <v>22</v>
      </c>
      <c r="D41" s="135">
        <v>15754</v>
      </c>
    </row>
    <row r="42" spans="2:4" ht="19.899999999999999" customHeight="1">
      <c r="B42" s="132" t="s">
        <v>54</v>
      </c>
      <c r="C42" s="135">
        <v>1115</v>
      </c>
      <c r="D42" s="135">
        <v>125833</v>
      </c>
    </row>
    <row r="43" spans="2:4" ht="19.899999999999999" customHeight="1">
      <c r="B43" s="131" t="s">
        <v>1080</v>
      </c>
      <c r="C43" s="256">
        <v>1851</v>
      </c>
      <c r="D43" s="256">
        <v>58030</v>
      </c>
    </row>
    <row r="44" spans="2:4" ht="19.899999999999999" customHeight="1">
      <c r="B44" s="132" t="s">
        <v>50</v>
      </c>
      <c r="C44" s="135">
        <v>533</v>
      </c>
      <c r="D44" s="135">
        <v>5</v>
      </c>
    </row>
    <row r="45" spans="2:4" ht="19.899999999999999" customHeight="1">
      <c r="B45" s="132" t="s">
        <v>52</v>
      </c>
      <c r="C45" s="135">
        <v>1292</v>
      </c>
      <c r="D45" s="256">
        <v>57826</v>
      </c>
    </row>
    <row r="46" spans="2:4" ht="19.899999999999999" customHeight="1">
      <c r="B46" s="132" t="s">
        <v>285</v>
      </c>
      <c r="C46" s="135">
        <v>26</v>
      </c>
      <c r="D46" s="135">
        <v>199</v>
      </c>
    </row>
    <row r="47" spans="2:4" ht="20.65" customHeight="1">
      <c r="B47" s="131" t="s">
        <v>1081</v>
      </c>
      <c r="C47" s="135">
        <v>0</v>
      </c>
      <c r="D47" s="135">
        <v>84</v>
      </c>
    </row>
    <row r="48" spans="2:4" ht="19.899999999999999" customHeight="1">
      <c r="B48" s="130" t="s">
        <v>80</v>
      </c>
      <c r="C48" s="256">
        <v>13957</v>
      </c>
      <c r="D48" s="256">
        <v>26208</v>
      </c>
    </row>
    <row r="49" spans="2:4" ht="19.899999999999999" customHeight="1">
      <c r="B49" s="131" t="s">
        <v>1082</v>
      </c>
      <c r="C49" s="135">
        <v>2203</v>
      </c>
      <c r="D49" s="135">
        <v>4614</v>
      </c>
    </row>
    <row r="50" spans="2:4" ht="19.899999999999999" customHeight="1">
      <c r="B50" s="131" t="s">
        <v>1083</v>
      </c>
      <c r="C50" s="256">
        <v>11754</v>
      </c>
      <c r="D50" s="256">
        <v>21594</v>
      </c>
    </row>
    <row r="51" spans="2:4" ht="19.899999999999999" customHeight="1">
      <c r="B51" s="132" t="s">
        <v>1084</v>
      </c>
      <c r="C51" s="135">
        <v>22</v>
      </c>
      <c r="D51" s="135">
        <v>3327</v>
      </c>
    </row>
    <row r="52" spans="2:4" ht="19.899999999999999" customHeight="1">
      <c r="B52" s="132" t="s">
        <v>1085</v>
      </c>
      <c r="C52" s="135">
        <v>735</v>
      </c>
      <c r="D52" s="135">
        <v>7846</v>
      </c>
    </row>
    <row r="53" spans="2:4" ht="19.899999999999999" customHeight="1">
      <c r="B53" s="132" t="s">
        <v>1086</v>
      </c>
      <c r="C53" s="135">
        <v>10997</v>
      </c>
      <c r="D53" s="135">
        <v>10421</v>
      </c>
    </row>
    <row r="54" spans="2:4" ht="19.899999999999999" customHeight="1">
      <c r="B54" s="130" t="s">
        <v>1087</v>
      </c>
      <c r="C54" s="256">
        <v>9962</v>
      </c>
      <c r="D54" s="256">
        <v>7192</v>
      </c>
    </row>
    <row r="55" spans="2:4" ht="19.899999999999999" customHeight="1">
      <c r="B55" s="131" t="s">
        <v>1088</v>
      </c>
      <c r="C55" s="135">
        <v>9956</v>
      </c>
      <c r="D55" s="135">
        <v>21</v>
      </c>
    </row>
    <row r="56" spans="2:4" ht="19.899999999999999" customHeight="1">
      <c r="B56" s="131" t="s">
        <v>1089</v>
      </c>
      <c r="C56" s="135">
        <v>6</v>
      </c>
      <c r="D56" s="135">
        <v>7171</v>
      </c>
    </row>
    <row r="57" spans="2:4" ht="19.899999999999999" customHeight="1">
      <c r="B57" s="130" t="s">
        <v>1034</v>
      </c>
      <c r="C57" s="256">
        <v>870</v>
      </c>
      <c r="D57" s="256">
        <v>15903</v>
      </c>
    </row>
    <row r="58" spans="2:4" ht="19.899999999999999" customHeight="1">
      <c r="B58" s="131" t="s">
        <v>1090</v>
      </c>
      <c r="C58" s="135">
        <v>872</v>
      </c>
      <c r="D58" s="256">
        <v>17325</v>
      </c>
    </row>
    <row r="59" spans="2:4" ht="19.899999999999999" customHeight="1">
      <c r="B59" s="131" t="s">
        <v>1091</v>
      </c>
      <c r="C59" s="135">
        <v>-2</v>
      </c>
      <c r="D59" s="135">
        <v>-2636</v>
      </c>
    </row>
    <row r="60" spans="2:4" ht="19.899999999999999" customHeight="1">
      <c r="B60" s="131" t="s">
        <v>1092</v>
      </c>
      <c r="C60" s="135">
        <v>0</v>
      </c>
      <c r="D60" s="135">
        <v>1214</v>
      </c>
    </row>
    <row r="61" spans="2:4" ht="19.899999999999999" customHeight="1">
      <c r="B61" s="131" t="s">
        <v>1093</v>
      </c>
      <c r="C61" s="135">
        <v>0</v>
      </c>
      <c r="D61" s="135">
        <v>0</v>
      </c>
    </row>
    <row r="62" spans="2:4" ht="19.899999999999999" customHeight="1">
      <c r="B62" s="130" t="s">
        <v>106</v>
      </c>
      <c r="C62" s="256">
        <v>10</v>
      </c>
      <c r="D62" s="256">
        <v>195</v>
      </c>
    </row>
    <row r="63" spans="2:4" ht="19.899999999999999" customHeight="1">
      <c r="B63" s="131" t="s">
        <v>1094</v>
      </c>
      <c r="C63" s="135">
        <v>10</v>
      </c>
      <c r="D63" s="135">
        <v>195</v>
      </c>
    </row>
    <row r="64" spans="2:4" ht="19.899999999999999" customHeight="1">
      <c r="B64" s="131" t="s">
        <v>1095</v>
      </c>
      <c r="C64" s="135">
        <v>0</v>
      </c>
      <c r="D64" s="135">
        <v>0</v>
      </c>
    </row>
    <row r="65" spans="2:4" ht="19.899999999999999" customHeight="1">
      <c r="B65" s="130" t="s">
        <v>1096</v>
      </c>
      <c r="C65" s="256">
        <v>746</v>
      </c>
      <c r="D65" s="256">
        <v>269</v>
      </c>
    </row>
    <row r="66" spans="2:4" ht="19.899999999999999" customHeight="1">
      <c r="B66" s="130" t="s">
        <v>1097</v>
      </c>
      <c r="C66" s="256">
        <v>1801</v>
      </c>
      <c r="D66" s="256">
        <v>29693</v>
      </c>
    </row>
    <row r="67" spans="2:4" ht="19.899999999999999" customHeight="1">
      <c r="B67" s="131" t="s">
        <v>1098</v>
      </c>
      <c r="C67" s="135">
        <v>1135</v>
      </c>
      <c r="D67" s="135">
        <v>10227</v>
      </c>
    </row>
    <row r="68" spans="2:4" ht="19.899999999999999" customHeight="1">
      <c r="B68" s="131" t="s">
        <v>1099</v>
      </c>
      <c r="C68" s="135">
        <v>666</v>
      </c>
      <c r="D68" s="135">
        <v>18606</v>
      </c>
    </row>
    <row r="69" spans="2:4" ht="19.899999999999999" customHeight="1">
      <c r="B69" s="131" t="s">
        <v>1100</v>
      </c>
      <c r="C69" s="135">
        <v>0</v>
      </c>
      <c r="D69" s="135">
        <v>860</v>
      </c>
    </row>
    <row r="70" spans="2:4" ht="19.899999999999999" customHeight="1">
      <c r="B70" s="130" t="s">
        <v>1039</v>
      </c>
      <c r="C70" s="256">
        <v>27906</v>
      </c>
      <c r="D70" s="256">
        <v>218580</v>
      </c>
    </row>
    <row r="71" spans="2:4" ht="19.899999999999999" customHeight="1">
      <c r="B71" s="131" t="s">
        <v>1101</v>
      </c>
      <c r="C71" s="135">
        <v>44</v>
      </c>
      <c r="D71" s="135">
        <v>2616</v>
      </c>
    </row>
    <row r="72" spans="2:4" ht="19.899999999999999" customHeight="1">
      <c r="B72" s="131" t="s">
        <v>1102</v>
      </c>
      <c r="C72" s="135">
        <v>11811</v>
      </c>
      <c r="D72" s="135">
        <v>6365</v>
      </c>
    </row>
    <row r="73" spans="2:4" ht="19.899999999999999" customHeight="1">
      <c r="B73" s="131" t="s">
        <v>1103</v>
      </c>
      <c r="C73" s="135">
        <v>16051</v>
      </c>
      <c r="D73" s="135">
        <v>209599</v>
      </c>
    </row>
    <row r="74" spans="2:4" ht="19.899999999999999" customHeight="1">
      <c r="B74" s="130" t="s">
        <v>1040</v>
      </c>
      <c r="C74" s="256">
        <v>149</v>
      </c>
      <c r="D74" s="256">
        <v>1673</v>
      </c>
    </row>
    <row r="75" spans="2:4" ht="19.899999999999999" customHeight="1">
      <c r="B75" s="131" t="s">
        <v>1104</v>
      </c>
      <c r="C75" s="135">
        <v>92</v>
      </c>
      <c r="D75" s="135">
        <v>1641</v>
      </c>
    </row>
    <row r="76" spans="2:4" ht="19.899999999999999" customHeight="1">
      <c r="B76" s="131" t="s">
        <v>1105</v>
      </c>
      <c r="C76" s="135">
        <v>57</v>
      </c>
      <c r="D76" s="135">
        <v>32</v>
      </c>
    </row>
    <row r="77" spans="2:4" ht="19.899999999999999" customHeight="1">
      <c r="B77" s="130" t="s">
        <v>1106</v>
      </c>
      <c r="C77" s="135">
        <v>241366</v>
      </c>
      <c r="D77" s="135">
        <v>4153</v>
      </c>
    </row>
    <row r="78" spans="2:4" ht="19.899999999999999" customHeight="1">
      <c r="B78" s="137" t="s">
        <v>1107</v>
      </c>
      <c r="C78" s="256">
        <v>121538</v>
      </c>
      <c r="D78" s="256">
        <v>803013</v>
      </c>
    </row>
    <row r="79" spans="2:4" ht="20.65" customHeight="1">
      <c r="B79" s="138" t="s">
        <v>156</v>
      </c>
      <c r="C79" s="135">
        <v>11923</v>
      </c>
      <c r="D79" s="135">
        <v>8688</v>
      </c>
    </row>
    <row r="80" spans="2:4" ht="19.899999999999999" customHeight="1">
      <c r="B80" s="138" t="s">
        <v>160</v>
      </c>
      <c r="C80" s="256">
        <v>108640</v>
      </c>
      <c r="D80" s="256">
        <v>794258</v>
      </c>
    </row>
    <row r="81" spans="2:4" ht="19.899999999999999" customHeight="1">
      <c r="B81" s="130" t="s">
        <v>162</v>
      </c>
      <c r="C81" s="256">
        <v>108387</v>
      </c>
      <c r="D81" s="256">
        <v>314181</v>
      </c>
    </row>
    <row r="82" spans="2:4" ht="19.899999999999999" customHeight="1">
      <c r="B82" s="131" t="s">
        <v>1108</v>
      </c>
      <c r="C82" s="256">
        <v>108387</v>
      </c>
      <c r="D82" s="256">
        <v>314181</v>
      </c>
    </row>
    <row r="83" spans="2:4" ht="19.899999999999999" customHeight="1">
      <c r="B83" s="132" t="s">
        <v>1109</v>
      </c>
      <c r="C83" s="256">
        <v>0</v>
      </c>
      <c r="D83" s="256">
        <v>96858</v>
      </c>
    </row>
    <row r="84" spans="2:4" ht="19.899999999999999" customHeight="1">
      <c r="B84" s="139" t="s">
        <v>168</v>
      </c>
      <c r="C84" s="135">
        <v>0</v>
      </c>
      <c r="D84" s="135">
        <v>96858</v>
      </c>
    </row>
    <row r="85" spans="2:4" ht="19.899999999999999" customHeight="1">
      <c r="B85" s="139" t="s">
        <v>1110</v>
      </c>
      <c r="C85" s="135">
        <v>0</v>
      </c>
      <c r="D85" s="135">
        <v>0</v>
      </c>
    </row>
    <row r="86" spans="2:4" ht="19.899999999999999" customHeight="1">
      <c r="B86" s="139" t="s">
        <v>1111</v>
      </c>
      <c r="C86" s="256">
        <v>0</v>
      </c>
      <c r="D86" s="256">
        <v>0</v>
      </c>
    </row>
    <row r="87" spans="2:4" ht="19.899999999999999" customHeight="1">
      <c r="B87" s="140" t="s">
        <v>1112</v>
      </c>
      <c r="C87" s="135">
        <v>0</v>
      </c>
      <c r="D87" s="135">
        <v>0</v>
      </c>
    </row>
    <row r="88" spans="2:4" ht="19.899999999999999" customHeight="1">
      <c r="B88" s="140" t="s">
        <v>1113</v>
      </c>
      <c r="C88" s="135">
        <v>0</v>
      </c>
      <c r="D88" s="135">
        <v>0</v>
      </c>
    </row>
    <row r="89" spans="2:4" ht="19.899999999999999" customHeight="1">
      <c r="B89" s="140" t="s">
        <v>1114</v>
      </c>
      <c r="C89" s="135">
        <v>0</v>
      </c>
      <c r="D89" s="135">
        <v>0</v>
      </c>
    </row>
    <row r="90" spans="2:4" ht="19.899999999999999" customHeight="1">
      <c r="B90" s="131" t="s">
        <v>200</v>
      </c>
      <c r="C90" s="135">
        <v>108387</v>
      </c>
      <c r="D90" s="135">
        <v>217323</v>
      </c>
    </row>
    <row r="91" spans="2:4" ht="19.899999999999999" customHeight="1">
      <c r="B91" s="131" t="s">
        <v>182</v>
      </c>
      <c r="C91" s="256">
        <v>0</v>
      </c>
      <c r="D91" s="256">
        <v>0</v>
      </c>
    </row>
    <row r="92" spans="2:4" ht="19.899999999999999" customHeight="1">
      <c r="B92" s="139" t="s">
        <v>168</v>
      </c>
      <c r="C92" s="135">
        <v>0</v>
      </c>
      <c r="D92" s="135">
        <v>0</v>
      </c>
    </row>
    <row r="93" spans="2:4" ht="19.899999999999999" customHeight="1">
      <c r="B93" s="139" t="s">
        <v>170</v>
      </c>
      <c r="C93" s="135">
        <v>0</v>
      </c>
      <c r="D93" s="135">
        <v>0</v>
      </c>
    </row>
    <row r="94" spans="2:4" ht="19.899999999999999" customHeight="1">
      <c r="B94" s="139" t="s">
        <v>1111</v>
      </c>
      <c r="C94" s="256">
        <v>0</v>
      </c>
      <c r="D94" s="256">
        <v>0</v>
      </c>
    </row>
    <row r="95" spans="2:4" ht="19.899999999999999" customHeight="1">
      <c r="B95" s="140" t="s">
        <v>1112</v>
      </c>
      <c r="C95" s="135">
        <v>0</v>
      </c>
      <c r="D95" s="135">
        <v>0</v>
      </c>
    </row>
    <row r="96" spans="2:4" ht="19.899999999999999" customHeight="1">
      <c r="B96" s="140" t="s">
        <v>1113</v>
      </c>
      <c r="C96" s="135">
        <v>0</v>
      </c>
      <c r="D96" s="135">
        <v>0</v>
      </c>
    </row>
    <row r="97" spans="2:4" ht="19.899999999999999" customHeight="1">
      <c r="B97" s="140" t="s">
        <v>1114</v>
      </c>
      <c r="C97" s="135">
        <v>0</v>
      </c>
      <c r="D97" s="135">
        <v>0</v>
      </c>
    </row>
    <row r="98" spans="2:4" ht="19.899999999999999" customHeight="1">
      <c r="B98" s="130" t="s">
        <v>190</v>
      </c>
      <c r="C98" s="256">
        <v>80</v>
      </c>
      <c r="D98" s="256">
        <v>3998</v>
      </c>
    </row>
    <row r="99" spans="2:4" ht="19.899999999999999" customHeight="1">
      <c r="B99" s="131" t="s">
        <v>1108</v>
      </c>
      <c r="C99" s="256">
        <v>60</v>
      </c>
      <c r="D99" s="256">
        <v>0</v>
      </c>
    </row>
    <row r="100" spans="2:4" ht="19.899999999999999" customHeight="1">
      <c r="B100" s="132" t="s">
        <v>1115</v>
      </c>
      <c r="C100" s="135">
        <v>52</v>
      </c>
      <c r="D100" s="135">
        <v>0</v>
      </c>
    </row>
    <row r="101" spans="2:4" ht="19.899999999999999" customHeight="1">
      <c r="B101" s="132" t="s">
        <v>1116</v>
      </c>
      <c r="C101" s="256">
        <v>8</v>
      </c>
      <c r="D101" s="256">
        <v>0</v>
      </c>
    </row>
    <row r="102" spans="2:4" ht="19.899999999999999" customHeight="1">
      <c r="B102" s="139" t="s">
        <v>198</v>
      </c>
      <c r="C102" s="135">
        <v>8</v>
      </c>
      <c r="D102" s="135">
        <v>0</v>
      </c>
    </row>
    <row r="103" spans="2:4" ht="19.899999999999999" customHeight="1">
      <c r="B103" s="139" t="s">
        <v>200</v>
      </c>
      <c r="C103" s="135">
        <v>0</v>
      </c>
      <c r="D103" s="135">
        <v>0</v>
      </c>
    </row>
    <row r="104" spans="2:4" ht="19.899999999999999" customHeight="1">
      <c r="B104" s="131" t="s">
        <v>182</v>
      </c>
      <c r="C104" s="256">
        <v>20</v>
      </c>
      <c r="D104" s="256">
        <v>3998</v>
      </c>
    </row>
    <row r="105" spans="2:4" ht="19.899999999999999" customHeight="1">
      <c r="B105" s="132" t="s">
        <v>1117</v>
      </c>
      <c r="C105" s="135">
        <v>20</v>
      </c>
      <c r="D105" s="135">
        <v>3993</v>
      </c>
    </row>
    <row r="106" spans="2:4" ht="19.899999999999999" customHeight="1">
      <c r="B106" s="132" t="s">
        <v>1118</v>
      </c>
      <c r="C106" s="135">
        <v>0</v>
      </c>
      <c r="D106" s="135">
        <v>5</v>
      </c>
    </row>
    <row r="107" spans="2:4" ht="19.899999999999999" customHeight="1">
      <c r="B107" s="130" t="s">
        <v>1119</v>
      </c>
      <c r="C107" s="256">
        <v>173</v>
      </c>
      <c r="D107" s="256">
        <v>476079</v>
      </c>
    </row>
    <row r="108" spans="2:4" ht="19.899999999999999" customHeight="1">
      <c r="B108" s="131" t="s">
        <v>209</v>
      </c>
      <c r="C108" s="135">
        <v>0</v>
      </c>
      <c r="D108" s="135">
        <v>411800</v>
      </c>
    </row>
    <row r="109" spans="2:4" ht="19.899999999999999" customHeight="1">
      <c r="B109" s="131" t="s">
        <v>182</v>
      </c>
      <c r="C109" s="135">
        <v>0</v>
      </c>
      <c r="D109" s="135">
        <v>64281</v>
      </c>
    </row>
    <row r="110" spans="2:4" ht="19.899999999999999" customHeight="1">
      <c r="B110" s="131" t="s">
        <v>1120</v>
      </c>
      <c r="C110" s="135">
        <v>173</v>
      </c>
      <c r="D110" s="135">
        <v>-2</v>
      </c>
    </row>
    <row r="111" spans="2:4" ht="20.65" customHeight="1">
      <c r="B111" s="131" t="s">
        <v>240</v>
      </c>
      <c r="C111" s="256">
        <v>0</v>
      </c>
      <c r="D111" s="256">
        <v>0</v>
      </c>
    </row>
    <row r="112" spans="2:4" ht="19.899999999999999" customHeight="1">
      <c r="B112" s="132" t="s">
        <v>1121</v>
      </c>
      <c r="C112" s="135">
        <v>0</v>
      </c>
      <c r="D112" s="135">
        <v>0</v>
      </c>
    </row>
    <row r="113" spans="2:4" ht="19.899999999999999" customHeight="1">
      <c r="B113" s="132" t="s">
        <v>182</v>
      </c>
      <c r="C113" s="135">
        <v>0</v>
      </c>
      <c r="D113" s="135">
        <v>0</v>
      </c>
    </row>
    <row r="114" spans="2:4" ht="19.899999999999999" customHeight="1">
      <c r="B114" s="138" t="s">
        <v>246</v>
      </c>
      <c r="C114" s="256">
        <v>975</v>
      </c>
      <c r="D114" s="256">
        <v>67</v>
      </c>
    </row>
    <row r="115" spans="2:4" ht="19.899999999999999" customHeight="1">
      <c r="B115" s="130" t="s">
        <v>1122</v>
      </c>
      <c r="C115" s="135">
        <v>0</v>
      </c>
      <c r="D115" s="135">
        <v>0</v>
      </c>
    </row>
    <row r="116" spans="2:4" ht="19.899999999999999" customHeight="1">
      <c r="B116" s="130" t="s">
        <v>1123</v>
      </c>
      <c r="C116" s="135">
        <v>869</v>
      </c>
      <c r="D116" s="135">
        <v>0</v>
      </c>
    </row>
    <row r="117" spans="2:4" ht="19.899999999999999" customHeight="1">
      <c r="B117" s="130" t="s">
        <v>248</v>
      </c>
      <c r="C117" s="135">
        <v>106</v>
      </c>
      <c r="D117" s="135">
        <v>67</v>
      </c>
    </row>
    <row r="118" spans="2:4" ht="19.899999999999999" customHeight="1">
      <c r="B118" s="137" t="s">
        <v>1124</v>
      </c>
      <c r="C118" s="256">
        <v>209177</v>
      </c>
      <c r="D118" s="256">
        <v>22123</v>
      </c>
    </row>
    <row r="119" spans="2:4" ht="19.899999999999999" customHeight="1">
      <c r="B119" s="138" t="s">
        <v>215</v>
      </c>
      <c r="C119" s="256">
        <v>48824</v>
      </c>
      <c r="D119" s="256">
        <v>2357</v>
      </c>
    </row>
    <row r="120" spans="2:4" ht="19.899999999999999" customHeight="1">
      <c r="B120" s="130" t="s">
        <v>1125</v>
      </c>
      <c r="C120" s="135">
        <v>335</v>
      </c>
      <c r="D120" s="135">
        <v>0</v>
      </c>
    </row>
    <row r="121" spans="2:4" ht="19.899999999999999" customHeight="1">
      <c r="B121" s="130" t="s">
        <v>278</v>
      </c>
      <c r="C121" s="135">
        <v>3</v>
      </c>
      <c r="D121" s="135">
        <v>61</v>
      </c>
    </row>
    <row r="122" spans="2:4" ht="19.899999999999999" customHeight="1">
      <c r="B122" s="130" t="s">
        <v>261</v>
      </c>
      <c r="C122" s="135">
        <v>10</v>
      </c>
      <c r="D122" s="135">
        <v>109</v>
      </c>
    </row>
    <row r="123" spans="2:4" ht="19.899999999999999" customHeight="1">
      <c r="B123" s="130" t="s">
        <v>263</v>
      </c>
      <c r="C123" s="135">
        <v>0</v>
      </c>
      <c r="D123" s="135">
        <v>2184</v>
      </c>
    </row>
    <row r="124" spans="2:4" ht="19.899999999999999" customHeight="1">
      <c r="B124" s="130" t="s">
        <v>1126</v>
      </c>
      <c r="C124" s="135">
        <v>48476</v>
      </c>
      <c r="D124" s="135">
        <v>3</v>
      </c>
    </row>
    <row r="125" spans="2:4">
      <c r="B125" s="138" t="s">
        <v>1127</v>
      </c>
      <c r="C125" s="256">
        <v>160353</v>
      </c>
      <c r="D125" s="256">
        <v>19766</v>
      </c>
    </row>
    <row r="126" spans="2:4" ht="19.899999999999999" customHeight="1">
      <c r="B126" s="130" t="s">
        <v>1128</v>
      </c>
      <c r="C126" s="135">
        <v>4617</v>
      </c>
      <c r="D126" s="135">
        <v>18361</v>
      </c>
    </row>
    <row r="127" spans="2:4" ht="19.899999999999999" customHeight="1">
      <c r="B127" s="130" t="s">
        <v>1129</v>
      </c>
      <c r="C127" s="256">
        <v>155736</v>
      </c>
      <c r="D127" s="256">
        <v>1405</v>
      </c>
    </row>
    <row r="128" spans="2:4" ht="19.899999999999999" customHeight="1">
      <c r="B128" s="131" t="s">
        <v>1125</v>
      </c>
      <c r="C128" s="135">
        <v>2</v>
      </c>
      <c r="D128" s="135">
        <v>219</v>
      </c>
    </row>
    <row r="129" spans="1:4" ht="19.899999999999999" customHeight="1">
      <c r="B129" s="131" t="s">
        <v>278</v>
      </c>
      <c r="C129" s="135">
        <v>0</v>
      </c>
      <c r="D129" s="135">
        <v>56</v>
      </c>
    </row>
    <row r="130" spans="1:4" ht="19.899999999999999" customHeight="1">
      <c r="B130" s="131" t="s">
        <v>261</v>
      </c>
      <c r="C130" s="135">
        <v>621</v>
      </c>
      <c r="D130" s="135">
        <v>1</v>
      </c>
    </row>
    <row r="131" spans="1:4" ht="19.899999999999999" customHeight="1">
      <c r="B131" s="131" t="s">
        <v>1130</v>
      </c>
      <c r="C131" s="135">
        <v>-66</v>
      </c>
      <c r="D131" s="135">
        <v>0</v>
      </c>
    </row>
    <row r="132" spans="1:4" ht="19.899999999999999" customHeight="1">
      <c r="B132" s="131" t="s">
        <v>1131</v>
      </c>
      <c r="C132" s="135">
        <v>0</v>
      </c>
      <c r="D132" s="135">
        <v>63</v>
      </c>
    </row>
    <row r="133" spans="1:4" ht="19.899999999999999" customHeight="1">
      <c r="B133" s="131" t="s">
        <v>1132</v>
      </c>
      <c r="C133" s="135">
        <v>155179</v>
      </c>
      <c r="D133" s="135">
        <v>1066</v>
      </c>
    </row>
    <row r="134" spans="1:4" ht="19.899999999999999" customHeight="1">
      <c r="B134" s="138" t="s">
        <v>287</v>
      </c>
      <c r="C134" s="135">
        <v>0</v>
      </c>
      <c r="D134" s="135">
        <v>0</v>
      </c>
    </row>
    <row r="135" spans="1:4" ht="19.899999999999999" customHeight="1">
      <c r="A135" s="257"/>
      <c r="B135" s="133" t="s">
        <v>289</v>
      </c>
      <c r="C135" s="256">
        <v>28019</v>
      </c>
      <c r="D135" s="256">
        <v>77</v>
      </c>
    </row>
    <row r="136" spans="1:4" ht="19.899999999999999" customHeight="1">
      <c r="A136" s="257"/>
      <c r="B136" s="128" t="s">
        <v>291</v>
      </c>
      <c r="C136" s="135">
        <v>0</v>
      </c>
      <c r="D136" s="135">
        <v>0</v>
      </c>
    </row>
    <row r="137" spans="1:4" ht="19.899999999999999" customHeight="1">
      <c r="B137" s="128" t="s">
        <v>297</v>
      </c>
      <c r="C137" s="256">
        <v>28019</v>
      </c>
      <c r="D137" s="256">
        <v>77</v>
      </c>
    </row>
    <row r="138" spans="1:4" ht="19.899999999999999" customHeight="1">
      <c r="B138" s="127" t="s">
        <v>215</v>
      </c>
      <c r="C138" s="256">
        <v>27439</v>
      </c>
      <c r="D138" s="256">
        <v>43</v>
      </c>
    </row>
    <row r="139" spans="1:4" ht="19.899999999999999" customHeight="1">
      <c r="B139" s="129" t="s">
        <v>300</v>
      </c>
      <c r="C139" s="135">
        <v>0</v>
      </c>
      <c r="D139" s="135">
        <v>0</v>
      </c>
    </row>
    <row r="140" spans="1:4" ht="19.899999999999999" customHeight="1">
      <c r="B140" s="129" t="s">
        <v>302</v>
      </c>
      <c r="C140" s="135">
        <v>27439</v>
      </c>
      <c r="D140" s="135">
        <v>43</v>
      </c>
    </row>
    <row r="141" spans="1:4" ht="19.899999999999999" customHeight="1">
      <c r="B141" s="127" t="s">
        <v>1127</v>
      </c>
      <c r="C141" s="256">
        <v>580</v>
      </c>
      <c r="D141" s="256">
        <v>34</v>
      </c>
    </row>
    <row r="142" spans="1:4" ht="19.899999999999999" customHeight="1">
      <c r="B142" s="129" t="s">
        <v>300</v>
      </c>
      <c r="C142" s="135">
        <v>0</v>
      </c>
      <c r="D142" s="135">
        <v>0</v>
      </c>
    </row>
    <row r="143" spans="1:4" ht="20.65" customHeight="1">
      <c r="B143" s="129" t="s">
        <v>302</v>
      </c>
      <c r="C143" s="135">
        <v>580</v>
      </c>
      <c r="D143" s="135">
        <v>34</v>
      </c>
    </row>
    <row r="144" spans="1:4" ht="21" customHeight="1">
      <c r="B144" s="126" t="s">
        <v>1133</v>
      </c>
      <c r="C144" s="256">
        <v>281573.36500000022</v>
      </c>
      <c r="D144" s="256">
        <v>0</v>
      </c>
    </row>
    <row r="145" spans="1:4" ht="31.9" customHeight="1">
      <c r="B145" s="125" t="s">
        <v>648</v>
      </c>
      <c r="C145" s="259" t="s">
        <v>937</v>
      </c>
      <c r="D145" s="259" t="s">
        <v>938</v>
      </c>
    </row>
    <row r="146" spans="1:4" ht="19.899999999999999" customHeight="1">
      <c r="A146" s="260"/>
      <c r="B146" s="126" t="s">
        <v>306</v>
      </c>
      <c r="C146" s="256">
        <v>729386</v>
      </c>
      <c r="D146" s="256">
        <v>411031</v>
      </c>
    </row>
    <row r="147" spans="1:4" ht="21" customHeight="1">
      <c r="B147" s="134" t="s">
        <v>1134</v>
      </c>
      <c r="C147" s="256">
        <v>318355</v>
      </c>
      <c r="D147" s="256">
        <v>0</v>
      </c>
    </row>
    <row r="148" spans="1:4" ht="21" customHeight="1">
      <c r="A148" s="257"/>
      <c r="B148" s="128" t="s">
        <v>1135</v>
      </c>
      <c r="C148" s="256">
        <v>144572</v>
      </c>
      <c r="D148" s="256">
        <v>267898</v>
      </c>
    </row>
    <row r="149" spans="1:4" ht="21" customHeight="1">
      <c r="B149" s="127" t="s">
        <v>1136</v>
      </c>
      <c r="C149" s="256">
        <v>108387</v>
      </c>
      <c r="D149" s="256">
        <v>218372</v>
      </c>
    </row>
    <row r="150" spans="1:4" ht="21" customHeight="1">
      <c r="B150" s="129" t="s">
        <v>1137</v>
      </c>
      <c r="C150" s="256">
        <v>0</v>
      </c>
      <c r="D150" s="256">
        <v>1049</v>
      </c>
    </row>
    <row r="151" spans="1:4" ht="21" customHeight="1">
      <c r="B151" s="129" t="s">
        <v>168</v>
      </c>
      <c r="C151" s="135">
        <v>0</v>
      </c>
      <c r="D151" s="135">
        <v>1049</v>
      </c>
    </row>
    <row r="152" spans="1:4" ht="21" customHeight="1">
      <c r="B152" s="129" t="s">
        <v>1138</v>
      </c>
      <c r="C152" s="135">
        <v>0</v>
      </c>
      <c r="D152" s="135">
        <v>0</v>
      </c>
    </row>
    <row r="153" spans="1:4" ht="21" customHeight="1">
      <c r="B153" s="129" t="s">
        <v>1139</v>
      </c>
      <c r="C153" s="256">
        <v>0</v>
      </c>
      <c r="D153" s="256">
        <v>0</v>
      </c>
    </row>
    <row r="154" spans="1:4" ht="21" customHeight="1">
      <c r="B154" s="130" t="s">
        <v>1140</v>
      </c>
      <c r="C154" s="135">
        <v>0</v>
      </c>
      <c r="D154" s="135">
        <v>0</v>
      </c>
    </row>
    <row r="155" spans="1:4" ht="21" customHeight="1">
      <c r="B155" s="130" t="s">
        <v>1141</v>
      </c>
      <c r="C155" s="135">
        <v>0</v>
      </c>
      <c r="D155" s="135">
        <v>0</v>
      </c>
    </row>
    <row r="156" spans="1:4" ht="21" customHeight="1">
      <c r="B156" s="130" t="s">
        <v>1142</v>
      </c>
      <c r="C156" s="135">
        <v>0</v>
      </c>
      <c r="D156" s="135">
        <v>0</v>
      </c>
    </row>
    <row r="157" spans="1:4" ht="21" customHeight="1">
      <c r="B157" s="127" t="s">
        <v>320</v>
      </c>
      <c r="C157" s="135">
        <v>108387</v>
      </c>
      <c r="D157" s="135">
        <v>217323</v>
      </c>
    </row>
    <row r="158" spans="1:4" ht="21" customHeight="1">
      <c r="B158" s="127" t="s">
        <v>1143</v>
      </c>
      <c r="C158" s="256">
        <v>36185</v>
      </c>
      <c r="D158" s="256">
        <v>49526</v>
      </c>
    </row>
    <row r="159" spans="1:4" ht="21" customHeight="1">
      <c r="B159" s="127" t="s">
        <v>1144</v>
      </c>
      <c r="C159" s="256">
        <v>28886</v>
      </c>
      <c r="D159" s="135">
        <v>40445</v>
      </c>
    </row>
    <row r="160" spans="1:4" ht="21" customHeight="1">
      <c r="B160" s="127" t="s">
        <v>1145</v>
      </c>
      <c r="C160" s="135">
        <v>0</v>
      </c>
      <c r="D160" s="135">
        <v>0</v>
      </c>
    </row>
    <row r="161" spans="1:4" ht="21" customHeight="1">
      <c r="B161" s="127" t="s">
        <v>1111</v>
      </c>
      <c r="C161" s="256">
        <v>7299</v>
      </c>
      <c r="D161" s="256">
        <v>9081</v>
      </c>
    </row>
    <row r="162" spans="1:4" ht="21" customHeight="1">
      <c r="B162" s="127" t="s">
        <v>1140</v>
      </c>
      <c r="C162" s="135">
        <v>0</v>
      </c>
      <c r="D162" s="135">
        <v>0</v>
      </c>
    </row>
    <row r="163" spans="1:4" ht="21" customHeight="1">
      <c r="B163" s="127" t="s">
        <v>1141</v>
      </c>
      <c r="C163" s="135">
        <v>0</v>
      </c>
      <c r="D163" s="135">
        <v>0</v>
      </c>
    </row>
    <row r="164" spans="1:4" ht="21" customHeight="1">
      <c r="B164" s="127" t="s">
        <v>1142</v>
      </c>
      <c r="C164" s="135">
        <v>7299</v>
      </c>
      <c r="D164" s="135">
        <v>9081</v>
      </c>
    </row>
    <row r="165" spans="1:4" ht="21" customHeight="1">
      <c r="A165" s="260"/>
      <c r="B165" s="128" t="s">
        <v>190</v>
      </c>
      <c r="C165" s="256">
        <v>-55958</v>
      </c>
      <c r="D165" s="256">
        <v>136654</v>
      </c>
    </row>
    <row r="166" spans="1:4" ht="21" customHeight="1">
      <c r="B166" s="127" t="s">
        <v>1136</v>
      </c>
      <c r="C166" s="256">
        <v>0</v>
      </c>
      <c r="D166" s="256">
        <v>216</v>
      </c>
    </row>
    <row r="167" spans="1:4" ht="21" customHeight="1">
      <c r="B167" s="129" t="s">
        <v>1146</v>
      </c>
      <c r="C167" s="135">
        <v>0</v>
      </c>
      <c r="D167" s="135">
        <v>0</v>
      </c>
    </row>
    <row r="168" spans="1:4" ht="21" customHeight="1">
      <c r="B168" s="129" t="s">
        <v>1147</v>
      </c>
      <c r="C168" s="135">
        <v>0</v>
      </c>
      <c r="D168" s="135">
        <v>216</v>
      </c>
    </row>
    <row r="169" spans="1:4" ht="21" customHeight="1">
      <c r="B169" s="129" t="s">
        <v>215</v>
      </c>
      <c r="C169" s="135">
        <v>0</v>
      </c>
      <c r="D169" s="135">
        <v>0</v>
      </c>
    </row>
    <row r="170" spans="1:4" ht="21" customHeight="1">
      <c r="B170" s="129" t="s">
        <v>267</v>
      </c>
      <c r="C170" s="256">
        <v>0</v>
      </c>
      <c r="D170" s="256">
        <v>0</v>
      </c>
    </row>
    <row r="171" spans="1:4" ht="21" customHeight="1">
      <c r="B171" s="130" t="s">
        <v>217</v>
      </c>
      <c r="C171" s="135">
        <v>0</v>
      </c>
      <c r="D171" s="135">
        <v>0</v>
      </c>
    </row>
    <row r="172" spans="1:4" ht="21" customHeight="1">
      <c r="B172" s="130" t="s">
        <v>219</v>
      </c>
      <c r="C172" s="135">
        <v>0</v>
      </c>
      <c r="D172" s="135">
        <v>0</v>
      </c>
    </row>
    <row r="173" spans="1:4" ht="21.4" customHeight="1">
      <c r="A173" s="260"/>
      <c r="B173" s="127" t="s">
        <v>571</v>
      </c>
      <c r="C173" s="256">
        <v>-55958</v>
      </c>
      <c r="D173" s="256">
        <v>136438</v>
      </c>
    </row>
    <row r="174" spans="1:4" ht="19.899999999999999" customHeight="1">
      <c r="A174" s="260"/>
      <c r="B174" s="129" t="s">
        <v>1148</v>
      </c>
      <c r="C174" s="256">
        <v>0</v>
      </c>
      <c r="D174" s="256">
        <v>0</v>
      </c>
    </row>
    <row r="175" spans="1:4" ht="21" customHeight="1">
      <c r="B175" s="129" t="s">
        <v>1149</v>
      </c>
      <c r="C175" s="135">
        <v>0</v>
      </c>
      <c r="D175" s="135">
        <v>0</v>
      </c>
    </row>
    <row r="176" spans="1:4" ht="21" customHeight="1">
      <c r="B176" s="129" t="s">
        <v>1150</v>
      </c>
      <c r="C176" s="135">
        <v>0</v>
      </c>
      <c r="D176" s="135">
        <v>0</v>
      </c>
    </row>
    <row r="177" spans="1:4" ht="21" customHeight="1">
      <c r="A177" s="260"/>
      <c r="B177" s="129" t="s">
        <v>1147</v>
      </c>
      <c r="C177" s="256">
        <v>-78622</v>
      </c>
      <c r="D177" s="256">
        <v>0</v>
      </c>
    </row>
    <row r="178" spans="1:4" ht="21" customHeight="1">
      <c r="B178" s="129" t="s">
        <v>1149</v>
      </c>
      <c r="C178" s="135">
        <v>-78622</v>
      </c>
      <c r="D178" s="135">
        <v>0</v>
      </c>
    </row>
    <row r="179" spans="1:4" ht="21" customHeight="1">
      <c r="B179" s="129" t="s">
        <v>1150</v>
      </c>
      <c r="C179" s="135">
        <v>0</v>
      </c>
      <c r="D179" s="135">
        <v>0</v>
      </c>
    </row>
    <row r="180" spans="1:4" ht="21" customHeight="1">
      <c r="A180" s="260"/>
      <c r="B180" s="129" t="s">
        <v>215</v>
      </c>
      <c r="C180" s="256">
        <v>22664</v>
      </c>
      <c r="D180" s="256">
        <v>135788</v>
      </c>
    </row>
    <row r="181" spans="1:4" ht="21" customHeight="1">
      <c r="A181" s="260"/>
      <c r="B181" s="129" t="s">
        <v>1149</v>
      </c>
      <c r="C181" s="135">
        <v>0</v>
      </c>
      <c r="D181" s="135">
        <v>-9615</v>
      </c>
    </row>
    <row r="182" spans="1:4" ht="21" customHeight="1">
      <c r="A182" s="260"/>
      <c r="B182" s="129" t="s">
        <v>1150</v>
      </c>
      <c r="C182" s="135">
        <v>22664</v>
      </c>
      <c r="D182" s="135">
        <v>145403</v>
      </c>
    </row>
    <row r="183" spans="1:4" ht="21" customHeight="1">
      <c r="B183" s="129" t="s">
        <v>267</v>
      </c>
      <c r="C183" s="256">
        <v>0</v>
      </c>
      <c r="D183" s="256">
        <v>650</v>
      </c>
    </row>
    <row r="184" spans="1:4" ht="21" customHeight="1">
      <c r="B184" s="129" t="s">
        <v>1149</v>
      </c>
      <c r="C184" s="135">
        <v>0</v>
      </c>
      <c r="D184" s="135">
        <v>150</v>
      </c>
    </row>
    <row r="185" spans="1:4" ht="21" customHeight="1">
      <c r="B185" s="129" t="s">
        <v>1150</v>
      </c>
      <c r="C185" s="135">
        <v>0</v>
      </c>
      <c r="D185" s="135">
        <v>500</v>
      </c>
    </row>
    <row r="186" spans="1:4" ht="21" customHeight="1">
      <c r="B186" s="130" t="s">
        <v>217</v>
      </c>
      <c r="C186" s="256">
        <v>0</v>
      </c>
      <c r="D186" s="256">
        <v>650</v>
      </c>
    </row>
    <row r="187" spans="1:4" ht="21" customHeight="1">
      <c r="B187" s="131" t="s">
        <v>1149</v>
      </c>
      <c r="C187" s="135">
        <v>0</v>
      </c>
      <c r="D187" s="135">
        <v>150</v>
      </c>
    </row>
    <row r="188" spans="1:4" ht="21" customHeight="1">
      <c r="B188" s="131" t="s">
        <v>1150</v>
      </c>
      <c r="C188" s="135">
        <v>0</v>
      </c>
      <c r="D188" s="135">
        <v>500</v>
      </c>
    </row>
    <row r="189" spans="1:4" ht="21" customHeight="1">
      <c r="B189" s="130" t="s">
        <v>219</v>
      </c>
      <c r="C189" s="256">
        <v>0</v>
      </c>
      <c r="D189" s="256">
        <v>0</v>
      </c>
    </row>
    <row r="190" spans="1:4" ht="21" customHeight="1">
      <c r="B190" s="131" t="s">
        <v>1149</v>
      </c>
      <c r="C190" s="135">
        <v>0</v>
      </c>
      <c r="D190" s="135">
        <v>0</v>
      </c>
    </row>
    <row r="191" spans="1:4" ht="21" customHeight="1">
      <c r="B191" s="131" t="s">
        <v>1150</v>
      </c>
      <c r="C191" s="135">
        <v>0</v>
      </c>
      <c r="D191" s="135">
        <v>0</v>
      </c>
    </row>
    <row r="192" spans="1:4" ht="21" customHeight="1">
      <c r="A192" s="257"/>
      <c r="B192" s="128" t="s">
        <v>1151</v>
      </c>
      <c r="C192" s="256">
        <v>0</v>
      </c>
      <c r="D192" s="256">
        <v>0</v>
      </c>
    </row>
    <row r="193" spans="1:4" ht="21" customHeight="1">
      <c r="B193" s="128" t="s">
        <v>1148</v>
      </c>
      <c r="C193" s="135">
        <v>0</v>
      </c>
      <c r="D193" s="135">
        <v>0</v>
      </c>
    </row>
    <row r="194" spans="1:4" ht="21" customHeight="1">
      <c r="B194" s="128" t="s">
        <v>1147</v>
      </c>
      <c r="C194" s="135">
        <v>0</v>
      </c>
      <c r="D194" s="135">
        <v>0</v>
      </c>
    </row>
    <row r="195" spans="1:4" ht="21" customHeight="1">
      <c r="B195" s="128" t="s">
        <v>215</v>
      </c>
      <c r="C195" s="135">
        <v>0</v>
      </c>
      <c r="D195" s="135">
        <v>0</v>
      </c>
    </row>
    <row r="196" spans="1:4" ht="21" customHeight="1">
      <c r="B196" s="128" t="s">
        <v>267</v>
      </c>
      <c r="C196" s="256">
        <v>0</v>
      </c>
      <c r="D196" s="256">
        <v>0</v>
      </c>
    </row>
    <row r="197" spans="1:4" ht="21" customHeight="1">
      <c r="B197" s="127" t="s">
        <v>217</v>
      </c>
      <c r="C197" s="135">
        <v>0</v>
      </c>
      <c r="D197" s="135">
        <v>0</v>
      </c>
    </row>
    <row r="198" spans="1:4" ht="21" customHeight="1">
      <c r="B198" s="127" t="s">
        <v>219</v>
      </c>
      <c r="C198" s="135">
        <v>0</v>
      </c>
      <c r="D198" s="135">
        <v>0</v>
      </c>
    </row>
    <row r="199" spans="1:4" ht="21" customHeight="1">
      <c r="A199" s="257"/>
      <c r="B199" s="128" t="s">
        <v>429</v>
      </c>
      <c r="C199" s="256">
        <v>503054</v>
      </c>
      <c r="D199" s="256">
        <v>6730</v>
      </c>
    </row>
    <row r="200" spans="1:4" ht="21" customHeight="1">
      <c r="A200" s="257"/>
      <c r="B200" s="127" t="s">
        <v>1152</v>
      </c>
      <c r="C200" s="135">
        <v>0</v>
      </c>
      <c r="D200" s="135">
        <v>95392</v>
      </c>
    </row>
    <row r="201" spans="1:4" ht="21" customHeight="1">
      <c r="A201" s="257"/>
      <c r="B201" s="127" t="s">
        <v>1153</v>
      </c>
      <c r="C201" s="256">
        <v>331797</v>
      </c>
      <c r="D201" s="256">
        <v>-35356</v>
      </c>
    </row>
    <row r="202" spans="1:4" ht="21" customHeight="1">
      <c r="B202" s="127" t="s">
        <v>1148</v>
      </c>
      <c r="C202" s="256">
        <v>0</v>
      </c>
      <c r="D202" s="256">
        <v>0</v>
      </c>
    </row>
    <row r="203" spans="1:4" ht="21" customHeight="1">
      <c r="B203" s="127" t="s">
        <v>1149</v>
      </c>
      <c r="C203" s="135">
        <v>0</v>
      </c>
      <c r="D203" s="135">
        <v>0</v>
      </c>
    </row>
    <row r="204" spans="1:4" ht="21.4" customHeight="1">
      <c r="B204" s="127" t="s">
        <v>1150</v>
      </c>
      <c r="C204" s="135">
        <v>0</v>
      </c>
      <c r="D204" s="135">
        <v>0</v>
      </c>
    </row>
    <row r="205" spans="1:4" ht="19.899999999999999" customHeight="1">
      <c r="B205" s="127" t="s">
        <v>1147</v>
      </c>
      <c r="C205" s="256">
        <v>-1163</v>
      </c>
      <c r="D205" s="256">
        <v>-35356</v>
      </c>
    </row>
    <row r="206" spans="1:4" ht="21" customHeight="1">
      <c r="B206" s="127" t="s">
        <v>1149</v>
      </c>
      <c r="C206" s="135">
        <v>-1163</v>
      </c>
      <c r="D206" s="135">
        <v>-12292</v>
      </c>
    </row>
    <row r="207" spans="1:4" ht="21" customHeight="1">
      <c r="B207" s="127" t="s">
        <v>1150</v>
      </c>
      <c r="C207" s="135">
        <v>0</v>
      </c>
      <c r="D207" s="135">
        <v>-23064</v>
      </c>
    </row>
    <row r="208" spans="1:4" ht="21" customHeight="1">
      <c r="B208" s="127" t="s">
        <v>215</v>
      </c>
      <c r="C208" s="256">
        <v>309676</v>
      </c>
      <c r="D208" s="256">
        <v>0</v>
      </c>
    </row>
    <row r="209" spans="1:4" ht="21" customHeight="1">
      <c r="B209" s="127" t="s">
        <v>1149</v>
      </c>
      <c r="C209" s="135">
        <v>309676</v>
      </c>
      <c r="D209" s="135">
        <v>0</v>
      </c>
    </row>
    <row r="210" spans="1:4" ht="21" customHeight="1">
      <c r="B210" s="127" t="s">
        <v>1150</v>
      </c>
      <c r="C210" s="135">
        <v>0</v>
      </c>
      <c r="D210" s="135">
        <v>0</v>
      </c>
    </row>
    <row r="211" spans="1:4" ht="21" customHeight="1">
      <c r="B211" s="127" t="s">
        <v>267</v>
      </c>
      <c r="C211" s="256">
        <v>23284</v>
      </c>
      <c r="D211" s="256">
        <v>0</v>
      </c>
    </row>
    <row r="212" spans="1:4" ht="21" customHeight="1">
      <c r="B212" s="127" t="s">
        <v>217</v>
      </c>
      <c r="C212" s="256">
        <v>0</v>
      </c>
      <c r="D212" s="256">
        <v>0</v>
      </c>
    </row>
    <row r="213" spans="1:4" ht="21" customHeight="1">
      <c r="B213" s="127" t="s">
        <v>1149</v>
      </c>
      <c r="C213" s="135">
        <v>0</v>
      </c>
      <c r="D213" s="135">
        <v>0</v>
      </c>
    </row>
    <row r="214" spans="1:4" ht="21" customHeight="1">
      <c r="B214" s="127" t="s">
        <v>1150</v>
      </c>
      <c r="C214" s="135">
        <v>0</v>
      </c>
      <c r="D214" s="135">
        <v>0</v>
      </c>
    </row>
    <row r="215" spans="1:4" ht="21" customHeight="1">
      <c r="B215" s="127" t="s">
        <v>219</v>
      </c>
      <c r="C215" s="256">
        <v>23284</v>
      </c>
      <c r="D215" s="256">
        <v>0</v>
      </c>
    </row>
    <row r="216" spans="1:4" ht="21" customHeight="1">
      <c r="B216" s="127" t="s">
        <v>1149</v>
      </c>
      <c r="C216" s="135">
        <v>23284</v>
      </c>
      <c r="D216" s="135">
        <v>0</v>
      </c>
    </row>
    <row r="217" spans="1:4" ht="21" customHeight="1">
      <c r="B217" s="127" t="s">
        <v>1150</v>
      </c>
      <c r="C217" s="135">
        <v>0</v>
      </c>
      <c r="D217" s="135">
        <v>0</v>
      </c>
    </row>
    <row r="218" spans="1:4" ht="21" customHeight="1">
      <c r="A218" s="257"/>
      <c r="B218" s="127" t="s">
        <v>1154</v>
      </c>
      <c r="C218" s="256">
        <v>-4202</v>
      </c>
      <c r="D218" s="256">
        <v>-94301</v>
      </c>
    </row>
    <row r="219" spans="1:4" ht="21" customHeight="1">
      <c r="B219" s="127" t="s">
        <v>1146</v>
      </c>
      <c r="C219" s="256">
        <v>0</v>
      </c>
      <c r="D219" s="256">
        <v>0</v>
      </c>
    </row>
    <row r="220" spans="1:4" ht="21" customHeight="1">
      <c r="B220" s="129" t="s">
        <v>1155</v>
      </c>
      <c r="C220" s="135">
        <v>0</v>
      </c>
      <c r="D220" s="135">
        <v>0</v>
      </c>
    </row>
    <row r="221" spans="1:4" ht="21" customHeight="1">
      <c r="B221" s="129" t="s">
        <v>1156</v>
      </c>
      <c r="C221" s="135">
        <v>0</v>
      </c>
      <c r="D221" s="135">
        <v>0</v>
      </c>
    </row>
    <row r="222" spans="1:4" ht="21" customHeight="1">
      <c r="A222" s="257"/>
      <c r="B222" s="127" t="s">
        <v>1147</v>
      </c>
      <c r="C222" s="256">
        <v>-4922</v>
      </c>
      <c r="D222" s="256">
        <v>2999</v>
      </c>
    </row>
    <row r="223" spans="1:4" ht="21" customHeight="1">
      <c r="B223" s="130" t="s">
        <v>1149</v>
      </c>
      <c r="C223" s="135">
        <v>-7921</v>
      </c>
      <c r="D223" s="135">
        <v>0</v>
      </c>
    </row>
    <row r="224" spans="1:4" ht="21" customHeight="1">
      <c r="B224" s="130" t="s">
        <v>1150</v>
      </c>
      <c r="C224" s="135">
        <v>2999</v>
      </c>
      <c r="D224" s="135">
        <v>2999</v>
      </c>
    </row>
    <row r="225" spans="1:4" ht="21" customHeight="1">
      <c r="A225" s="257"/>
      <c r="B225" s="127" t="s">
        <v>215</v>
      </c>
      <c r="C225" s="256">
        <v>0</v>
      </c>
      <c r="D225" s="256">
        <v>-89180</v>
      </c>
    </row>
    <row r="226" spans="1:4" ht="21" customHeight="1">
      <c r="B226" s="129" t="s">
        <v>1157</v>
      </c>
      <c r="C226" s="135">
        <v>0</v>
      </c>
      <c r="D226" s="135">
        <v>-36710</v>
      </c>
    </row>
    <row r="227" spans="1:4" ht="21" customHeight="1">
      <c r="B227" s="129" t="s">
        <v>1155</v>
      </c>
      <c r="C227" s="135">
        <v>0</v>
      </c>
      <c r="D227" s="135">
        <v>0</v>
      </c>
    </row>
    <row r="228" spans="1:4" ht="21" customHeight="1">
      <c r="B228" s="129" t="s">
        <v>1156</v>
      </c>
      <c r="C228" s="135">
        <v>0</v>
      </c>
      <c r="D228" s="135">
        <v>-52470</v>
      </c>
    </row>
    <row r="229" spans="1:4" ht="21" customHeight="1">
      <c r="B229" s="127" t="s">
        <v>267</v>
      </c>
      <c r="C229" s="256">
        <v>720</v>
      </c>
      <c r="D229" s="256">
        <v>-8120</v>
      </c>
    </row>
    <row r="230" spans="1:4" ht="21" customHeight="1">
      <c r="A230" s="257"/>
      <c r="B230" s="129" t="s">
        <v>217</v>
      </c>
      <c r="C230" s="256">
        <v>0</v>
      </c>
      <c r="D230" s="256">
        <v>0</v>
      </c>
    </row>
    <row r="231" spans="1:4" ht="21" customHeight="1">
      <c r="B231" s="130" t="s">
        <v>1149</v>
      </c>
      <c r="C231" s="135">
        <v>0</v>
      </c>
      <c r="D231" s="135">
        <v>0</v>
      </c>
    </row>
    <row r="232" spans="1:4" ht="21" customHeight="1">
      <c r="B232" s="130" t="s">
        <v>1150</v>
      </c>
      <c r="C232" s="135">
        <v>0</v>
      </c>
      <c r="D232" s="135">
        <v>0</v>
      </c>
    </row>
    <row r="233" spans="1:4" ht="21" customHeight="1">
      <c r="A233" s="257"/>
      <c r="B233" s="129" t="s">
        <v>219</v>
      </c>
      <c r="C233" s="256">
        <v>720</v>
      </c>
      <c r="D233" s="256">
        <v>-8120</v>
      </c>
    </row>
    <row r="234" spans="1:4" ht="21" customHeight="1">
      <c r="B234" s="130" t="s">
        <v>1149</v>
      </c>
      <c r="C234" s="135">
        <v>720</v>
      </c>
      <c r="D234" s="135">
        <v>0</v>
      </c>
    </row>
    <row r="235" spans="1:4" ht="21.4" customHeight="1">
      <c r="B235" s="130" t="s">
        <v>1150</v>
      </c>
      <c r="C235" s="135">
        <v>0</v>
      </c>
      <c r="D235" s="135">
        <v>-8120</v>
      </c>
    </row>
    <row r="236" spans="1:4" ht="19.899999999999999" customHeight="1">
      <c r="A236" s="257"/>
      <c r="B236" s="127" t="s">
        <v>1158</v>
      </c>
      <c r="C236" s="256">
        <v>0</v>
      </c>
      <c r="D236" s="256">
        <v>0</v>
      </c>
    </row>
    <row r="237" spans="1:4" ht="21" customHeight="1">
      <c r="B237" s="129" t="s">
        <v>1148</v>
      </c>
      <c r="C237" s="135">
        <v>0</v>
      </c>
      <c r="D237" s="135">
        <v>0</v>
      </c>
    </row>
    <row r="238" spans="1:4" ht="21" customHeight="1">
      <c r="B238" s="129" t="s">
        <v>1147</v>
      </c>
      <c r="C238" s="135">
        <v>0</v>
      </c>
      <c r="D238" s="135">
        <v>0</v>
      </c>
    </row>
    <row r="239" spans="1:4" ht="21" customHeight="1">
      <c r="B239" s="129" t="s">
        <v>215</v>
      </c>
      <c r="C239" s="135">
        <v>0</v>
      </c>
      <c r="D239" s="135">
        <v>0</v>
      </c>
    </row>
    <row r="240" spans="1:4" ht="21" customHeight="1">
      <c r="B240" s="129" t="s">
        <v>267</v>
      </c>
      <c r="C240" s="256">
        <v>0</v>
      </c>
      <c r="D240" s="256">
        <v>0</v>
      </c>
    </row>
    <row r="241" spans="1:4" ht="21" customHeight="1">
      <c r="B241" s="130" t="s">
        <v>217</v>
      </c>
      <c r="C241" s="135">
        <v>0</v>
      </c>
      <c r="D241" s="135">
        <v>0</v>
      </c>
    </row>
    <row r="242" spans="1:4" ht="21" customHeight="1">
      <c r="B242" s="130" t="s">
        <v>219</v>
      </c>
      <c r="C242" s="135">
        <v>0</v>
      </c>
      <c r="D242" s="135">
        <v>0</v>
      </c>
    </row>
    <row r="243" spans="1:4" ht="21" customHeight="1">
      <c r="A243" s="257"/>
      <c r="B243" s="127" t="s">
        <v>511</v>
      </c>
      <c r="C243" s="256">
        <v>175465</v>
      </c>
      <c r="D243" s="256">
        <v>41469</v>
      </c>
    </row>
    <row r="244" spans="1:4" ht="21" customHeight="1">
      <c r="B244" s="129" t="s">
        <v>1148</v>
      </c>
      <c r="C244" s="256">
        <v>0</v>
      </c>
      <c r="D244" s="256">
        <v>0</v>
      </c>
    </row>
    <row r="245" spans="1:4" ht="21" customHeight="1">
      <c r="B245" s="130" t="s">
        <v>1149</v>
      </c>
      <c r="C245" s="135">
        <v>0</v>
      </c>
      <c r="D245" s="135">
        <v>0</v>
      </c>
    </row>
    <row r="246" spans="1:4" ht="21" customHeight="1">
      <c r="B246" s="130" t="s">
        <v>1150</v>
      </c>
      <c r="C246" s="135">
        <v>0</v>
      </c>
      <c r="D246" s="135">
        <v>0</v>
      </c>
    </row>
    <row r="247" spans="1:4" ht="21" customHeight="1">
      <c r="B247" s="129" t="s">
        <v>215</v>
      </c>
      <c r="C247" s="256">
        <v>0</v>
      </c>
      <c r="D247" s="256">
        <v>0</v>
      </c>
    </row>
    <row r="248" spans="1:4" ht="21" customHeight="1">
      <c r="B248" s="130" t="s">
        <v>1149</v>
      </c>
      <c r="C248" s="135">
        <v>0</v>
      </c>
      <c r="D248" s="135">
        <v>0</v>
      </c>
    </row>
    <row r="249" spans="1:4" ht="21" customHeight="1">
      <c r="B249" s="130" t="s">
        <v>1150</v>
      </c>
      <c r="C249" s="135">
        <v>0</v>
      </c>
      <c r="D249" s="135">
        <v>0</v>
      </c>
    </row>
    <row r="250" spans="1:4" ht="21" customHeight="1">
      <c r="B250" s="129" t="s">
        <v>1159</v>
      </c>
      <c r="C250" s="256">
        <v>0</v>
      </c>
      <c r="D250" s="256">
        <v>0</v>
      </c>
    </row>
    <row r="251" spans="1:4" ht="21" customHeight="1">
      <c r="B251" s="130" t="s">
        <v>1149</v>
      </c>
      <c r="C251" s="135">
        <v>0</v>
      </c>
      <c r="D251" s="135">
        <v>0</v>
      </c>
    </row>
    <row r="252" spans="1:4" ht="21" customHeight="1">
      <c r="B252" s="130" t="s">
        <v>1150</v>
      </c>
      <c r="C252" s="135">
        <v>0</v>
      </c>
      <c r="D252" s="135">
        <v>0</v>
      </c>
    </row>
    <row r="253" spans="1:4" ht="21" customHeight="1">
      <c r="B253" s="129" t="s">
        <v>267</v>
      </c>
      <c r="C253" s="256">
        <v>175465</v>
      </c>
      <c r="D253" s="256">
        <v>41469</v>
      </c>
    </row>
    <row r="254" spans="1:4" ht="21" customHeight="1">
      <c r="B254" s="130" t="s">
        <v>217</v>
      </c>
      <c r="C254" s="256">
        <v>-1188</v>
      </c>
      <c r="D254" s="256">
        <v>0</v>
      </c>
    </row>
    <row r="255" spans="1:4" ht="21" customHeight="1">
      <c r="B255" s="131" t="s">
        <v>1149</v>
      </c>
      <c r="C255" s="135">
        <v>-1188</v>
      </c>
      <c r="D255" s="135">
        <v>0</v>
      </c>
    </row>
    <row r="256" spans="1:4" ht="21" customHeight="1">
      <c r="B256" s="131" t="s">
        <v>1150</v>
      </c>
      <c r="C256" s="135">
        <v>0</v>
      </c>
      <c r="D256" s="135">
        <v>0</v>
      </c>
    </row>
    <row r="257" spans="1:4" ht="21" customHeight="1">
      <c r="B257" s="130" t="s">
        <v>219</v>
      </c>
      <c r="C257" s="256">
        <v>176653</v>
      </c>
      <c r="D257" s="256">
        <v>41469</v>
      </c>
    </row>
    <row r="258" spans="1:4" ht="21" customHeight="1">
      <c r="B258" s="131" t="s">
        <v>1149</v>
      </c>
      <c r="C258" s="135">
        <v>178387</v>
      </c>
      <c r="D258" s="135">
        <v>40047</v>
      </c>
    </row>
    <row r="259" spans="1:4" ht="21" customHeight="1">
      <c r="B259" s="131" t="s">
        <v>1150</v>
      </c>
      <c r="C259" s="135">
        <v>-1734</v>
      </c>
      <c r="D259" s="135">
        <v>1422</v>
      </c>
    </row>
    <row r="260" spans="1:4" ht="21" customHeight="1">
      <c r="A260" s="257"/>
      <c r="B260" s="127" t="s">
        <v>1160</v>
      </c>
      <c r="C260" s="256">
        <v>-6</v>
      </c>
      <c r="D260" s="256">
        <v>-474</v>
      </c>
    </row>
    <row r="261" spans="1:4" ht="21" customHeight="1">
      <c r="B261" s="129" t="s">
        <v>1148</v>
      </c>
      <c r="C261" s="256">
        <v>0</v>
      </c>
      <c r="D261" s="256">
        <v>0</v>
      </c>
    </row>
    <row r="262" spans="1:4" ht="21" customHeight="1">
      <c r="B262" s="130" t="s">
        <v>1149</v>
      </c>
      <c r="C262" s="135">
        <v>0</v>
      </c>
      <c r="D262" s="135">
        <v>0</v>
      </c>
    </row>
    <row r="263" spans="1:4" ht="21" customHeight="1">
      <c r="B263" s="130" t="s">
        <v>1150</v>
      </c>
      <c r="C263" s="135">
        <v>0</v>
      </c>
      <c r="D263" s="135">
        <v>0</v>
      </c>
    </row>
    <row r="264" spans="1:4" ht="21" customHeight="1">
      <c r="B264" s="129" t="s">
        <v>1147</v>
      </c>
      <c r="C264" s="256">
        <v>-6</v>
      </c>
      <c r="D264" s="256">
        <v>-160</v>
      </c>
    </row>
    <row r="265" spans="1:4" ht="21" customHeight="1">
      <c r="B265" s="130" t="s">
        <v>1149</v>
      </c>
      <c r="C265" s="135">
        <v>-6</v>
      </c>
      <c r="D265" s="135">
        <v>-160</v>
      </c>
    </row>
    <row r="266" spans="1:4" ht="21.4" customHeight="1">
      <c r="B266" s="130" t="s">
        <v>1150</v>
      </c>
      <c r="C266" s="135">
        <v>0</v>
      </c>
      <c r="D266" s="135">
        <v>0</v>
      </c>
    </row>
    <row r="267" spans="1:4" ht="19.899999999999999" customHeight="1">
      <c r="B267" s="129" t="s">
        <v>215</v>
      </c>
      <c r="C267" s="256">
        <v>0</v>
      </c>
      <c r="D267" s="256">
        <v>0</v>
      </c>
    </row>
    <row r="268" spans="1:4" ht="21" customHeight="1">
      <c r="B268" s="130" t="s">
        <v>1149</v>
      </c>
      <c r="C268" s="135">
        <v>0</v>
      </c>
      <c r="D268" s="135">
        <v>0</v>
      </c>
    </row>
    <row r="269" spans="1:4" ht="21" customHeight="1">
      <c r="B269" s="130" t="s">
        <v>1150</v>
      </c>
      <c r="C269" s="135">
        <v>0</v>
      </c>
      <c r="D269" s="135">
        <v>0</v>
      </c>
    </row>
    <row r="270" spans="1:4" ht="21" customHeight="1">
      <c r="B270" s="129" t="s">
        <v>267</v>
      </c>
      <c r="C270" s="256">
        <v>0</v>
      </c>
      <c r="D270" s="256">
        <v>-314</v>
      </c>
    </row>
    <row r="271" spans="1:4" ht="21" customHeight="1">
      <c r="B271" s="130" t="s">
        <v>217</v>
      </c>
      <c r="C271" s="256">
        <v>0</v>
      </c>
      <c r="D271" s="256">
        <v>0</v>
      </c>
    </row>
    <row r="272" spans="1:4" ht="21" customHeight="1">
      <c r="B272" s="131" t="s">
        <v>1149</v>
      </c>
      <c r="C272" s="135">
        <v>0</v>
      </c>
      <c r="D272" s="135">
        <v>0</v>
      </c>
    </row>
    <row r="273" spans="1:4" ht="21" customHeight="1">
      <c r="B273" s="131" t="s">
        <v>1150</v>
      </c>
      <c r="C273" s="135">
        <v>0</v>
      </c>
      <c r="D273" s="135">
        <v>0</v>
      </c>
    </row>
    <row r="274" spans="1:4" ht="21" customHeight="1">
      <c r="B274" s="130" t="s">
        <v>219</v>
      </c>
      <c r="C274" s="256">
        <v>0</v>
      </c>
      <c r="D274" s="256">
        <v>-314</v>
      </c>
    </row>
    <row r="275" spans="1:4" ht="21" customHeight="1">
      <c r="B275" s="131" t="s">
        <v>1149</v>
      </c>
      <c r="C275" s="135">
        <v>0</v>
      </c>
      <c r="D275" s="135">
        <v>857</v>
      </c>
    </row>
    <row r="276" spans="1:4" ht="21" customHeight="1">
      <c r="B276" s="131" t="s">
        <v>1150</v>
      </c>
      <c r="C276" s="135">
        <v>0</v>
      </c>
      <c r="D276" s="135">
        <v>-1171</v>
      </c>
    </row>
    <row r="277" spans="1:4" ht="21" customHeight="1">
      <c r="B277" s="128" t="s">
        <v>1161</v>
      </c>
      <c r="C277" s="135">
        <v>0</v>
      </c>
      <c r="D277" s="135">
        <v>0</v>
      </c>
    </row>
    <row r="278" spans="1:4" ht="21" customHeight="1">
      <c r="A278" s="257"/>
      <c r="B278" s="128" t="s">
        <v>240</v>
      </c>
      <c r="C278" s="256">
        <v>137718</v>
      </c>
      <c r="D278" s="256">
        <v>-251</v>
      </c>
    </row>
    <row r="279" spans="1:4" ht="21" customHeight="1">
      <c r="B279" s="128" t="s">
        <v>552</v>
      </c>
      <c r="C279" s="135">
        <v>0</v>
      </c>
      <c r="D279" s="135">
        <v>0</v>
      </c>
    </row>
    <row r="280" spans="1:4" ht="21" customHeight="1">
      <c r="B280" s="128" t="s">
        <v>1162</v>
      </c>
      <c r="C280" s="135">
        <v>0</v>
      </c>
      <c r="D280" s="135">
        <v>0</v>
      </c>
    </row>
    <row r="281" spans="1:4" ht="21" customHeight="1">
      <c r="B281" s="128" t="s">
        <v>1163</v>
      </c>
      <c r="C281" s="135">
        <v>0</v>
      </c>
      <c r="D281" s="135">
        <v>0</v>
      </c>
    </row>
    <row r="282" spans="1:4" ht="21" customHeight="1">
      <c r="B282" s="128" t="s">
        <v>1164</v>
      </c>
      <c r="C282" s="135">
        <v>15</v>
      </c>
      <c r="D282" s="135">
        <v>0</v>
      </c>
    </row>
    <row r="283" spans="1:4" ht="21" customHeight="1">
      <c r="B283" s="128" t="s">
        <v>560</v>
      </c>
      <c r="C283" s="135">
        <v>0</v>
      </c>
      <c r="D283" s="135">
        <v>0</v>
      </c>
    </row>
    <row r="284" spans="1:4" ht="21" customHeight="1">
      <c r="B284" s="128" t="s">
        <v>562</v>
      </c>
      <c r="C284" s="256">
        <v>137703</v>
      </c>
      <c r="D284" s="256">
        <v>-251</v>
      </c>
    </row>
    <row r="285" spans="1:4" ht="21" customHeight="1">
      <c r="B285" s="128" t="s">
        <v>433</v>
      </c>
      <c r="C285" s="135">
        <v>-84814</v>
      </c>
      <c r="D285" s="135">
        <v>-914</v>
      </c>
    </row>
    <row r="286" spans="1:4" ht="21" customHeight="1">
      <c r="B286" s="127" t="s">
        <v>565</v>
      </c>
      <c r="C286" s="135">
        <v>-84814</v>
      </c>
      <c r="D286" s="135">
        <v>0</v>
      </c>
    </row>
    <row r="287" spans="1:4" ht="21" customHeight="1">
      <c r="B287" s="127" t="s">
        <v>569</v>
      </c>
      <c r="C287" s="135">
        <v>0</v>
      </c>
      <c r="D287" s="135">
        <v>-914</v>
      </c>
    </row>
    <row r="288" spans="1:4" ht="21" customHeight="1">
      <c r="B288" s="128" t="s">
        <v>1165</v>
      </c>
      <c r="C288" s="256">
        <v>0</v>
      </c>
      <c r="D288" s="256">
        <v>0</v>
      </c>
    </row>
    <row r="289" spans="1:4" ht="21" customHeight="1">
      <c r="B289" s="127" t="s">
        <v>571</v>
      </c>
      <c r="C289" s="256">
        <v>0</v>
      </c>
      <c r="D289" s="256">
        <v>0</v>
      </c>
    </row>
    <row r="290" spans="1:4" ht="21" customHeight="1">
      <c r="B290" s="129" t="s">
        <v>1149</v>
      </c>
      <c r="C290" s="135">
        <v>0</v>
      </c>
      <c r="D290" s="135">
        <v>0</v>
      </c>
    </row>
    <row r="291" spans="1:4" ht="21" customHeight="1">
      <c r="B291" s="129" t="s">
        <v>1150</v>
      </c>
      <c r="C291" s="135">
        <v>0</v>
      </c>
      <c r="D291" s="135">
        <v>0</v>
      </c>
    </row>
    <row r="292" spans="1:4" ht="21" customHeight="1">
      <c r="B292" s="128" t="s">
        <v>1136</v>
      </c>
      <c r="C292" s="135">
        <v>0</v>
      </c>
      <c r="D292" s="135">
        <v>0</v>
      </c>
    </row>
    <row r="293" spans="1:4" ht="21" customHeight="1">
      <c r="B293" s="128" t="s">
        <v>576</v>
      </c>
      <c r="C293" s="135">
        <v>0</v>
      </c>
      <c r="D293" s="135">
        <v>0</v>
      </c>
    </row>
    <row r="294" spans="1:4" ht="21" customHeight="1">
      <c r="B294" s="128" t="s">
        <v>578</v>
      </c>
      <c r="C294" s="135">
        <v>222517</v>
      </c>
      <c r="D294" s="135">
        <v>663</v>
      </c>
    </row>
    <row r="295" spans="1:4" ht="21" customHeight="1">
      <c r="A295" s="257"/>
      <c r="B295" s="126" t="s">
        <v>1174</v>
      </c>
      <c r="C295" s="256">
        <v>36781.634999999776</v>
      </c>
      <c r="D295" s="256">
        <v>0</v>
      </c>
    </row>
    <row r="296" spans="1:4" ht="21" customHeight="1">
      <c r="B296" s="126" t="s">
        <v>1166</v>
      </c>
      <c r="C296" s="256">
        <v>0</v>
      </c>
      <c r="D296" s="256">
        <v>8864.1613404851814</v>
      </c>
    </row>
    <row r="297" spans="1:4" ht="21.4" customHeight="1">
      <c r="B297" s="133" t="s">
        <v>1063</v>
      </c>
      <c r="C297" s="256">
        <v>0</v>
      </c>
      <c r="D297" s="256">
        <v>0</v>
      </c>
    </row>
    <row r="298" spans="1:4" ht="19.899999999999999" customHeight="1">
      <c r="B298" s="128" t="s">
        <v>603</v>
      </c>
      <c r="C298" s="135">
        <v>0</v>
      </c>
      <c r="D298" s="135">
        <v>0</v>
      </c>
    </row>
    <row r="299" spans="1:4" ht="21" customHeight="1">
      <c r="B299" s="128" t="s">
        <v>614</v>
      </c>
      <c r="C299" s="135">
        <v>0</v>
      </c>
      <c r="D299" s="135">
        <v>0</v>
      </c>
    </row>
    <row r="300" spans="1:4" ht="21" customHeight="1">
      <c r="B300" s="133" t="s">
        <v>1064</v>
      </c>
      <c r="C300" s="135">
        <v>0</v>
      </c>
      <c r="D300" s="135">
        <v>0</v>
      </c>
    </row>
    <row r="301" spans="1:4" ht="21" customHeight="1">
      <c r="B301" s="133" t="s">
        <v>162</v>
      </c>
      <c r="C301" s="135">
        <v>0</v>
      </c>
      <c r="D301" s="135">
        <v>0</v>
      </c>
    </row>
    <row r="302" spans="1:4" ht="21" customHeight="1">
      <c r="B302" s="128" t="s">
        <v>1167</v>
      </c>
      <c r="C302" s="135">
        <v>0</v>
      </c>
      <c r="D302" s="135">
        <v>0</v>
      </c>
    </row>
    <row r="303" spans="1:4" ht="21" customHeight="1">
      <c r="B303" s="128" t="s">
        <v>1143</v>
      </c>
      <c r="C303" s="135">
        <v>0</v>
      </c>
      <c r="D303" s="135">
        <v>0</v>
      </c>
    </row>
    <row r="304" spans="1:4" ht="21" customHeight="1">
      <c r="B304" s="133" t="s">
        <v>190</v>
      </c>
      <c r="C304" s="135">
        <v>0</v>
      </c>
      <c r="D304" s="135">
        <v>0</v>
      </c>
    </row>
    <row r="305" spans="2:4" ht="21" customHeight="1">
      <c r="B305" s="133" t="s">
        <v>429</v>
      </c>
      <c r="C305" s="135">
        <v>0</v>
      </c>
      <c r="D305" s="135">
        <v>0</v>
      </c>
    </row>
    <row r="306" spans="2:4" ht="21" customHeight="1">
      <c r="B306" s="133" t="s">
        <v>1065</v>
      </c>
      <c r="C306" s="135">
        <v>0</v>
      </c>
      <c r="D306" s="135">
        <v>0</v>
      </c>
    </row>
    <row r="307" spans="2:4" ht="21" customHeight="1">
      <c r="B307" s="133" t="s">
        <v>1066</v>
      </c>
      <c r="C307" s="135">
        <v>0</v>
      </c>
      <c r="D307" s="135">
        <v>0</v>
      </c>
    </row>
    <row r="308" spans="2:4" ht="21" customHeight="1">
      <c r="B308" s="133" t="s">
        <v>630</v>
      </c>
      <c r="C308" s="256">
        <v>0</v>
      </c>
      <c r="D308" s="256">
        <v>8864.1613404851814</v>
      </c>
    </row>
    <row r="309" spans="2:4" ht="21" customHeight="1">
      <c r="B309" s="128" t="s">
        <v>1168</v>
      </c>
      <c r="C309" s="256">
        <v>0</v>
      </c>
      <c r="D309" s="256">
        <v>32665.106700133903</v>
      </c>
    </row>
    <row r="310" spans="2:4" ht="21" customHeight="1">
      <c r="B310" s="127" t="s">
        <v>1169</v>
      </c>
      <c r="C310" s="135">
        <v>0</v>
      </c>
      <c r="D310" s="135">
        <v>0</v>
      </c>
    </row>
    <row r="311" spans="2:4" ht="21" customHeight="1">
      <c r="B311" s="127" t="s">
        <v>182</v>
      </c>
      <c r="C311" s="135">
        <v>0</v>
      </c>
      <c r="D311" s="135">
        <v>32665.106700133903</v>
      </c>
    </row>
    <row r="312" spans="2:4" ht="21" customHeight="1">
      <c r="B312" s="128" t="s">
        <v>1170</v>
      </c>
      <c r="C312" s="256">
        <v>0</v>
      </c>
      <c r="D312" s="256">
        <v>-23800.945359648722</v>
      </c>
    </row>
    <row r="313" spans="2:4" ht="21" customHeight="1">
      <c r="B313" s="127" t="s">
        <v>1169</v>
      </c>
      <c r="C313" s="135">
        <v>0</v>
      </c>
      <c r="D313" s="135">
        <v>-17832.5176281815</v>
      </c>
    </row>
    <row r="314" spans="2:4" ht="21" customHeight="1">
      <c r="B314" s="127" t="s">
        <v>182</v>
      </c>
      <c r="C314" s="135">
        <v>0</v>
      </c>
      <c r="D314" s="135">
        <v>-5968.4277314672217</v>
      </c>
    </row>
    <row r="315" spans="2:4" ht="21" customHeight="1">
      <c r="B315" s="128" t="s">
        <v>1171</v>
      </c>
      <c r="C315" s="256">
        <v>0</v>
      </c>
      <c r="D315" s="256">
        <v>0</v>
      </c>
    </row>
    <row r="316" spans="2:4" ht="21" customHeight="1">
      <c r="B316" s="127" t="s">
        <v>1169</v>
      </c>
      <c r="C316" s="135">
        <v>0</v>
      </c>
      <c r="D316" s="135">
        <v>0</v>
      </c>
    </row>
    <row r="317" spans="2:4" ht="21" customHeight="1">
      <c r="B317" s="127" t="s">
        <v>182</v>
      </c>
      <c r="C317" s="135">
        <v>0</v>
      </c>
      <c r="D317" s="135">
        <v>0</v>
      </c>
    </row>
    <row r="318" spans="2:4" ht="21" customHeight="1">
      <c r="B318" s="128" t="s">
        <v>1172</v>
      </c>
      <c r="C318" s="256">
        <v>0</v>
      </c>
      <c r="D318" s="256">
        <v>0</v>
      </c>
    </row>
    <row r="319" spans="2:4" ht="21" customHeight="1">
      <c r="B319" s="127" t="s">
        <v>1169</v>
      </c>
      <c r="C319" s="135">
        <v>0</v>
      </c>
      <c r="D319" s="135">
        <v>0</v>
      </c>
    </row>
    <row r="320" spans="2:4" ht="21.4" customHeight="1">
      <c r="B320" s="127" t="s">
        <v>182</v>
      </c>
      <c r="C320" s="135">
        <v>0</v>
      </c>
      <c r="D320" s="135">
        <v>0</v>
      </c>
    </row>
    <row r="322" spans="4:4" s="262" customFormat="1">
      <c r="D322" s="261"/>
    </row>
    <row r="323" spans="4:4">
      <c r="D323" s="263"/>
    </row>
    <row r="325" spans="4:4">
      <c r="D325" s="264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/>
  <cols>
    <col min="2" max="2" width="41.28515625" bestFit="1" customWidth="1"/>
    <col min="3" max="3" width="12.28515625" customWidth="1"/>
    <col min="6" max="8" width="21.85546875" customWidth="1"/>
  </cols>
  <sheetData>
    <row r="2" spans="1:15">
      <c r="A2" s="108"/>
      <c r="B2" s="109" t="s">
        <v>867</v>
      </c>
      <c r="C2" s="109"/>
      <c r="D2" s="109"/>
      <c r="E2" s="109"/>
      <c r="F2" s="109"/>
      <c r="G2" s="109"/>
      <c r="H2" s="109"/>
      <c r="I2" s="108"/>
      <c r="J2" s="108"/>
    </row>
    <row r="3" spans="1:15" s="86" customFormat="1" ht="14.45" customHeight="1">
      <c r="A3" s="110"/>
      <c r="B3" s="109"/>
      <c r="C3" s="109"/>
      <c r="D3" s="109"/>
      <c r="E3" s="109"/>
      <c r="F3" s="109"/>
      <c r="G3" s="109"/>
      <c r="H3" s="109"/>
      <c r="I3" s="110"/>
      <c r="J3" s="110"/>
    </row>
    <row r="4" spans="1:15">
      <c r="A4" s="108"/>
      <c r="B4" s="108"/>
      <c r="C4" s="108"/>
      <c r="D4" s="108"/>
      <c r="E4" s="108"/>
      <c r="F4" s="108"/>
      <c r="G4" s="108"/>
      <c r="H4" s="108"/>
      <c r="I4" s="108"/>
      <c r="J4" s="108"/>
    </row>
    <row r="7" spans="1:15">
      <c r="B7" s="213" t="s">
        <v>1061</v>
      </c>
      <c r="C7" s="213"/>
      <c r="D7" s="213"/>
    </row>
    <row r="8" spans="1:15">
      <c r="B8" s="213" t="s">
        <v>1062</v>
      </c>
      <c r="C8" s="213"/>
      <c r="D8" s="213"/>
      <c r="E8" s="108"/>
    </row>
    <row r="9" spans="1:15">
      <c r="B9" s="108"/>
      <c r="C9" s="108"/>
      <c r="D9" s="108"/>
      <c r="E9" s="108"/>
    </row>
    <row r="10" spans="1:15" s="82" customFormat="1">
      <c r="B10" s="214" t="s">
        <v>868</v>
      </c>
      <c r="C10" s="214"/>
      <c r="D10" s="214"/>
      <c r="E10" s="214"/>
      <c r="F10" s="214"/>
      <c r="G10" s="214"/>
      <c r="H10" s="214"/>
    </row>
    <row r="11" spans="1:15" ht="15" customHeight="1">
      <c r="E11" s="74"/>
      <c r="G11" s="81"/>
    </row>
    <row r="12" spans="1:15" ht="15" customHeight="1">
      <c r="B12" s="88"/>
      <c r="C12" s="88"/>
      <c r="D12" s="88"/>
      <c r="E12" s="74"/>
      <c r="G12" s="81"/>
    </row>
    <row r="13" spans="1:15" ht="15" customHeight="1">
      <c r="B13" s="88" t="s">
        <v>863</v>
      </c>
      <c r="C13" s="88" t="s">
        <v>871</v>
      </c>
      <c r="D13" s="88"/>
      <c r="E13" s="74"/>
      <c r="G13" s="81"/>
    </row>
    <row r="14" spans="1:15" ht="15" customHeight="1">
      <c r="B14" s="87"/>
      <c r="C14" s="87"/>
      <c r="D14" s="87"/>
      <c r="E14" s="74"/>
      <c r="G14" s="81"/>
    </row>
    <row r="15" spans="1:15">
      <c r="B15" s="243" t="s">
        <v>648</v>
      </c>
      <c r="C15" s="244"/>
      <c r="D15" s="244"/>
      <c r="E15" s="244"/>
      <c r="F15" s="106" t="s">
        <v>649</v>
      </c>
      <c r="G15" s="106" t="s">
        <v>650</v>
      </c>
      <c r="H15" s="106" t="s">
        <v>651</v>
      </c>
    </row>
    <row r="16" spans="1:15">
      <c r="B16" s="219" t="s">
        <v>652</v>
      </c>
      <c r="C16" s="220"/>
      <c r="D16" s="220"/>
      <c r="E16" s="220"/>
      <c r="F16" s="76">
        <f>F17+F96+F159</f>
        <v>3355420</v>
      </c>
      <c r="G16" s="76">
        <f>G17+G96+G159</f>
        <v>3101789</v>
      </c>
      <c r="H16" s="76">
        <f>F16-G16</f>
        <v>253631</v>
      </c>
      <c r="I16" t="s">
        <v>864</v>
      </c>
      <c r="J16" t="s">
        <v>864</v>
      </c>
      <c r="K16" t="s">
        <v>864</v>
      </c>
      <c r="M16" t="s">
        <v>864</v>
      </c>
      <c r="N16" t="s">
        <v>864</v>
      </c>
      <c r="O16" t="s">
        <v>864</v>
      </c>
    </row>
    <row r="17" spans="2:15" ht="15" customHeight="1">
      <c r="B17" s="219" t="s">
        <v>653</v>
      </c>
      <c r="C17" s="220"/>
      <c r="D17" s="220"/>
      <c r="E17" s="220"/>
      <c r="F17" s="77">
        <f>F18+F29</f>
        <v>3024705</v>
      </c>
      <c r="G17" s="77">
        <f>G18+G29</f>
        <v>2276653</v>
      </c>
      <c r="H17" s="77">
        <f>F17-G17</f>
        <v>748052</v>
      </c>
      <c r="I17" t="s">
        <v>864</v>
      </c>
      <c r="J17" t="s">
        <v>864</v>
      </c>
      <c r="K17" t="s">
        <v>864</v>
      </c>
      <c r="M17" t="s">
        <v>864</v>
      </c>
      <c r="N17" t="s">
        <v>864</v>
      </c>
      <c r="O17" t="s">
        <v>864</v>
      </c>
    </row>
    <row r="18" spans="2:15">
      <c r="B18" s="232" t="s">
        <v>654</v>
      </c>
      <c r="C18" s="233"/>
      <c r="D18" s="233"/>
      <c r="E18" s="233"/>
      <c r="F18" s="78">
        <f>F19+F25+F28</f>
        <v>2714182</v>
      </c>
      <c r="G18" s="78">
        <f>G19+G25+G28</f>
        <v>1534414</v>
      </c>
      <c r="H18" s="78">
        <f>F18-G18</f>
        <v>1179768</v>
      </c>
      <c r="I18" t="s">
        <v>864</v>
      </c>
      <c r="J18" t="s">
        <v>864</v>
      </c>
      <c r="K18" t="s">
        <v>864</v>
      </c>
      <c r="M18" t="s">
        <v>864</v>
      </c>
      <c r="N18" t="s">
        <v>864</v>
      </c>
      <c r="O18" t="s">
        <v>864</v>
      </c>
    </row>
    <row r="19" spans="2:15">
      <c r="B19" s="223" t="s">
        <v>655</v>
      </c>
      <c r="C19" s="224"/>
      <c r="D19" s="224"/>
      <c r="E19" s="224"/>
      <c r="F19" s="78">
        <f>SUM(F20:F24)</f>
        <v>2715224</v>
      </c>
      <c r="G19" s="78">
        <f>SUM(G20:G24)</f>
        <v>1529901</v>
      </c>
      <c r="H19" s="78">
        <f t="shared" ref="H19" si="0">F19-G19</f>
        <v>1185323</v>
      </c>
      <c r="I19" t="s">
        <v>864</v>
      </c>
      <c r="J19" t="s">
        <v>864</v>
      </c>
      <c r="K19" t="s">
        <v>864</v>
      </c>
      <c r="M19" t="s">
        <v>864</v>
      </c>
      <c r="N19" t="s">
        <v>864</v>
      </c>
      <c r="O19" t="s">
        <v>864</v>
      </c>
    </row>
    <row r="20" spans="2:15">
      <c r="B20" s="234" t="s">
        <v>12</v>
      </c>
      <c r="C20" s="235"/>
      <c r="D20" s="235"/>
      <c r="E20" s="235"/>
      <c r="F20" s="79">
        <f>'ANALTYQUEBDP+'!D21</f>
        <v>2714103</v>
      </c>
      <c r="G20" s="79">
        <f>'ANALTYQUEBDP+'!E21</f>
        <v>1523881</v>
      </c>
      <c r="H20" s="78">
        <f>F20-G20</f>
        <v>1190222</v>
      </c>
      <c r="I20" t="s">
        <v>864</v>
      </c>
      <c r="J20" t="s">
        <v>864</v>
      </c>
      <c r="K20" t="s">
        <v>864</v>
      </c>
      <c r="M20" t="s">
        <v>864</v>
      </c>
      <c r="N20" t="s">
        <v>864</v>
      </c>
      <c r="O20" t="s">
        <v>864</v>
      </c>
    </row>
    <row r="21" spans="2:15">
      <c r="B21" s="221" t="s">
        <v>656</v>
      </c>
      <c r="C21" s="222"/>
      <c r="D21" s="222"/>
      <c r="E21" s="222"/>
      <c r="F21" s="79">
        <f>'ANALTYQUEBDP+'!D22</f>
        <v>1121</v>
      </c>
      <c r="G21" s="79">
        <f>'ANALTYQUEBDP+'!E22</f>
        <v>0</v>
      </c>
      <c r="H21" s="78">
        <f t="shared" ref="H21:H84" si="1">F21-G21</f>
        <v>1121</v>
      </c>
      <c r="I21" t="s">
        <v>864</v>
      </c>
      <c r="J21" t="s">
        <v>864</v>
      </c>
      <c r="K21" t="s">
        <v>864</v>
      </c>
      <c r="M21" t="s">
        <v>864</v>
      </c>
      <c r="N21" t="s">
        <v>864</v>
      </c>
      <c r="O21" t="s">
        <v>864</v>
      </c>
    </row>
    <row r="22" spans="2:15">
      <c r="B22" s="221" t="s">
        <v>657</v>
      </c>
      <c r="C22" s="222"/>
      <c r="D22" s="222"/>
      <c r="E22" s="222"/>
      <c r="F22" s="79">
        <f>'ANALTYQUEBDP+'!D23</f>
        <v>0</v>
      </c>
      <c r="G22" s="79">
        <f>'ANALTYQUEBDP+'!E23</f>
        <v>0</v>
      </c>
      <c r="H22" s="78">
        <f t="shared" si="1"/>
        <v>0</v>
      </c>
      <c r="I22" t="s">
        <v>864</v>
      </c>
      <c r="J22" t="s">
        <v>864</v>
      </c>
      <c r="K22" t="s">
        <v>864</v>
      </c>
      <c r="M22" t="s">
        <v>864</v>
      </c>
      <c r="N22" t="s">
        <v>864</v>
      </c>
      <c r="O22" t="s">
        <v>864</v>
      </c>
    </row>
    <row r="23" spans="2:15">
      <c r="B23" s="221" t="s">
        <v>658</v>
      </c>
      <c r="C23" s="222"/>
      <c r="D23" s="222"/>
      <c r="E23" s="222"/>
      <c r="F23" s="79">
        <f>'ANALTYQUEBDP+'!D24</f>
        <v>0</v>
      </c>
      <c r="G23" s="79">
        <f>'ANALTYQUEBDP+'!E24</f>
        <v>0</v>
      </c>
      <c r="H23" s="78">
        <f t="shared" si="1"/>
        <v>0</v>
      </c>
      <c r="I23" t="s">
        <v>864</v>
      </c>
      <c r="J23" t="s">
        <v>864</v>
      </c>
      <c r="K23" t="s">
        <v>864</v>
      </c>
      <c r="M23" t="s">
        <v>864</v>
      </c>
      <c r="N23" t="s">
        <v>864</v>
      </c>
      <c r="O23" t="s">
        <v>864</v>
      </c>
    </row>
    <row r="24" spans="2:15">
      <c r="B24" s="221" t="s">
        <v>659</v>
      </c>
      <c r="C24" s="222"/>
      <c r="D24" s="222"/>
      <c r="E24" s="222"/>
      <c r="F24" s="79">
        <f>'ANALTYQUEBDP+'!D25</f>
        <v>0</v>
      </c>
      <c r="G24" s="79">
        <f>'ANALTYQUEBDP+'!E25</f>
        <v>6020</v>
      </c>
      <c r="H24" s="78">
        <f t="shared" si="1"/>
        <v>-6020</v>
      </c>
      <c r="I24" t="s">
        <v>864</v>
      </c>
      <c r="J24" t="s">
        <v>864</v>
      </c>
      <c r="K24" t="s">
        <v>864</v>
      </c>
      <c r="M24" t="s">
        <v>864</v>
      </c>
      <c r="N24" t="s">
        <v>864</v>
      </c>
      <c r="O24" t="s">
        <v>864</v>
      </c>
    </row>
    <row r="25" spans="2:15">
      <c r="B25" s="223" t="s">
        <v>660</v>
      </c>
      <c r="C25" s="224"/>
      <c r="D25" s="224"/>
      <c r="E25" s="224"/>
      <c r="F25" s="78">
        <f>F26+F27</f>
        <v>-1042</v>
      </c>
      <c r="G25" s="78">
        <f>G26+G27</f>
        <v>4403</v>
      </c>
      <c r="H25" s="78">
        <f t="shared" si="1"/>
        <v>-5445</v>
      </c>
      <c r="I25" t="s">
        <v>864</v>
      </c>
      <c r="J25" t="s">
        <v>864</v>
      </c>
      <c r="K25" t="s">
        <v>864</v>
      </c>
      <c r="M25" t="s">
        <v>864</v>
      </c>
      <c r="N25" t="s">
        <v>864</v>
      </c>
      <c r="O25" t="s">
        <v>864</v>
      </c>
    </row>
    <row r="26" spans="2:15">
      <c r="B26" s="225" t="s">
        <v>661</v>
      </c>
      <c r="C26" s="226"/>
      <c r="D26" s="226"/>
      <c r="E26" s="226"/>
      <c r="F26" s="79">
        <f>'ANALTYQUEBDP+'!D27</f>
        <v>-1042</v>
      </c>
      <c r="G26" s="79">
        <f>'ANALTYQUEBDP+'!E27</f>
        <v>172</v>
      </c>
      <c r="H26" s="78">
        <f t="shared" si="1"/>
        <v>-1214</v>
      </c>
    </row>
    <row r="27" spans="2:15">
      <c r="B27" s="225" t="s">
        <v>866</v>
      </c>
      <c r="C27" s="226"/>
      <c r="D27" s="226"/>
      <c r="E27" s="226"/>
      <c r="F27" s="79">
        <f>'ANALTYQUEBDP+'!D28</f>
        <v>0</v>
      </c>
      <c r="G27" s="79">
        <f>'ANALTYQUEBDP+'!E28</f>
        <v>4231</v>
      </c>
      <c r="H27" s="78">
        <f t="shared" si="1"/>
        <v>-4231</v>
      </c>
    </row>
    <row r="28" spans="2:15">
      <c r="B28" s="223" t="s">
        <v>662</v>
      </c>
      <c r="C28" s="224"/>
      <c r="D28" s="224"/>
      <c r="E28" s="224"/>
      <c r="F28" s="79">
        <f>'ANALTYQUEBDP+'!D29</f>
        <v>0</v>
      </c>
      <c r="G28" s="79">
        <f>'ANALTYQUEBDP+'!E29</f>
        <v>110</v>
      </c>
      <c r="H28" s="78">
        <f t="shared" si="1"/>
        <v>-110</v>
      </c>
    </row>
    <row r="29" spans="2:15">
      <c r="B29" s="232" t="s">
        <v>663</v>
      </c>
      <c r="C29" s="233"/>
      <c r="D29" s="233"/>
      <c r="E29" s="233"/>
      <c r="F29" s="78">
        <f>F30+F33+F34+F60+F66+F73+F76+F95</f>
        <v>310523</v>
      </c>
      <c r="G29" s="78">
        <f>G30+G33+G34+G60+G66+G73+G76+G95</f>
        <v>742239</v>
      </c>
      <c r="H29" s="78">
        <f t="shared" si="1"/>
        <v>-431716</v>
      </c>
      <c r="I29" s="83"/>
      <c r="J29" s="83"/>
      <c r="K29" t="s">
        <v>864</v>
      </c>
      <c r="M29" t="s">
        <v>864</v>
      </c>
      <c r="N29" t="s">
        <v>864</v>
      </c>
      <c r="O29" t="s">
        <v>864</v>
      </c>
    </row>
    <row r="30" spans="2:15">
      <c r="B30" s="223" t="s">
        <v>664</v>
      </c>
      <c r="C30" s="224"/>
      <c r="D30" s="224"/>
      <c r="E30" s="224"/>
      <c r="F30" s="78">
        <f>F31-G31</f>
        <v>1856</v>
      </c>
      <c r="G30" s="78">
        <f>G32-F32</f>
        <v>1</v>
      </c>
      <c r="H30" s="78">
        <f t="shared" si="1"/>
        <v>1855</v>
      </c>
    </row>
    <row r="31" spans="2:15">
      <c r="B31" s="230" t="s">
        <v>665</v>
      </c>
      <c r="C31" s="231"/>
      <c r="D31" s="231"/>
      <c r="E31" s="231"/>
      <c r="F31" s="79">
        <f>'ANALTYQUEBDP+'!D32</f>
        <v>1860</v>
      </c>
      <c r="G31" s="79">
        <f>'ANALTYQUEBDP+'!E32</f>
        <v>4</v>
      </c>
      <c r="H31" s="78">
        <f t="shared" si="1"/>
        <v>1856</v>
      </c>
    </row>
    <row r="32" spans="2:15">
      <c r="B32" s="230" t="s">
        <v>666</v>
      </c>
      <c r="C32" s="231"/>
      <c r="D32" s="231"/>
      <c r="E32" s="231"/>
      <c r="F32" s="79">
        <f>'ANALTYQUEBDP+'!D33</f>
        <v>0</v>
      </c>
      <c r="G32" s="79">
        <f>'ANALTYQUEBDP+'!E33</f>
        <v>1</v>
      </c>
      <c r="H32" s="78">
        <f t="shared" si="1"/>
        <v>-1</v>
      </c>
      <c r="I32" t="s">
        <v>864</v>
      </c>
      <c r="J32" t="s">
        <v>864</v>
      </c>
      <c r="K32" t="s">
        <v>864</v>
      </c>
      <c r="M32" t="s">
        <v>864</v>
      </c>
      <c r="N32" t="s">
        <v>864</v>
      </c>
      <c r="O32" t="s">
        <v>864</v>
      </c>
    </row>
    <row r="33" spans="2:8" ht="14.65" customHeight="1">
      <c r="B33" s="223" t="s">
        <v>667</v>
      </c>
      <c r="C33" s="224"/>
      <c r="D33" s="224"/>
      <c r="E33" s="224"/>
      <c r="F33" s="79">
        <f>'ANALTYQUEBDP+'!D34</f>
        <v>305</v>
      </c>
      <c r="G33" s="79">
        <f>'ANALTYQUEBDP+'!E34</f>
        <v>8867</v>
      </c>
      <c r="H33" s="78">
        <f t="shared" si="1"/>
        <v>-8562</v>
      </c>
    </row>
    <row r="34" spans="2:8">
      <c r="B34" s="223" t="s">
        <v>668</v>
      </c>
      <c r="C34" s="224"/>
      <c r="D34" s="224"/>
      <c r="E34" s="224"/>
      <c r="F34" s="78">
        <f>F35+F36+F37</f>
        <v>11595</v>
      </c>
      <c r="G34" s="78">
        <f>G35+G36+G37</f>
        <v>429505</v>
      </c>
      <c r="H34" s="78">
        <f t="shared" si="1"/>
        <v>-417910</v>
      </c>
    </row>
    <row r="35" spans="2:8">
      <c r="B35" s="215" t="s">
        <v>669</v>
      </c>
      <c r="C35" s="216"/>
      <c r="D35" s="216"/>
      <c r="E35" s="216"/>
      <c r="F35" s="79">
        <f>F39+F43+F47+F51+F55+F57</f>
        <v>8123</v>
      </c>
      <c r="G35" s="79">
        <f>G39+G43+G47+G51+G55</f>
        <v>21008</v>
      </c>
      <c r="H35" s="78">
        <f t="shared" si="1"/>
        <v>-12885</v>
      </c>
    </row>
    <row r="36" spans="2:8">
      <c r="B36" s="215" t="s">
        <v>670</v>
      </c>
      <c r="C36" s="216"/>
      <c r="D36" s="216"/>
      <c r="E36" s="216"/>
      <c r="F36" s="79">
        <f>F40+F44+F48+F52+F56+F58</f>
        <v>1953</v>
      </c>
      <c r="G36" s="79">
        <f>G40+G44+G48+G52+G56+G58</f>
        <v>280117</v>
      </c>
      <c r="H36" s="78">
        <f t="shared" si="1"/>
        <v>-278164</v>
      </c>
    </row>
    <row r="37" spans="2:8">
      <c r="B37" s="215" t="s">
        <v>671</v>
      </c>
      <c r="C37" s="216"/>
      <c r="D37" s="216"/>
      <c r="E37" s="216"/>
      <c r="F37" s="79">
        <f>F41+F45+F49+F53+F57+F59</f>
        <v>1519</v>
      </c>
      <c r="G37" s="79">
        <f t="shared" ref="G37" si="2">G41+G45+G49+G53+G57+G59</f>
        <v>128380</v>
      </c>
      <c r="H37" s="78">
        <f t="shared" si="1"/>
        <v>-126861</v>
      </c>
    </row>
    <row r="38" spans="2:8">
      <c r="B38" s="225" t="s">
        <v>672</v>
      </c>
      <c r="C38" s="226"/>
      <c r="D38" s="226"/>
      <c r="E38" s="226"/>
      <c r="F38" s="78">
        <f>F39+F40+F41</f>
        <v>1017</v>
      </c>
      <c r="G38" s="78">
        <f>G39+G40+G41</f>
        <v>208809</v>
      </c>
      <c r="H38" s="78">
        <f t="shared" si="1"/>
        <v>-207792</v>
      </c>
    </row>
    <row r="39" spans="2:8">
      <c r="B39" s="221" t="s">
        <v>673</v>
      </c>
      <c r="C39" s="222"/>
      <c r="D39" s="222"/>
      <c r="E39" s="222"/>
      <c r="F39" s="79">
        <f>'ANALTYQUEBDP+'!D40</f>
        <v>0</v>
      </c>
      <c r="G39" s="79">
        <f>'ANALTYQUEBDP+'!E40</f>
        <v>8</v>
      </c>
      <c r="H39" s="78">
        <f t="shared" si="1"/>
        <v>-8</v>
      </c>
    </row>
    <row r="40" spans="2:8">
      <c r="B40" s="221" t="s">
        <v>674</v>
      </c>
      <c r="C40" s="222"/>
      <c r="D40" s="222"/>
      <c r="E40" s="222"/>
      <c r="F40" s="79">
        <f>'ANALTYQUEBDP+'!D41</f>
        <v>639</v>
      </c>
      <c r="G40" s="79">
        <f>'ANALTYQUEBDP+'!E41</f>
        <v>206537</v>
      </c>
      <c r="H40" s="78">
        <f t="shared" si="1"/>
        <v>-205898</v>
      </c>
    </row>
    <row r="41" spans="2:8">
      <c r="B41" s="221" t="s">
        <v>675</v>
      </c>
      <c r="C41" s="222"/>
      <c r="D41" s="222"/>
      <c r="E41" s="222"/>
      <c r="F41" s="79">
        <f>'ANALTYQUEBDP+'!D42</f>
        <v>378</v>
      </c>
      <c r="G41" s="79">
        <f>'ANALTYQUEBDP+'!E42</f>
        <v>2264</v>
      </c>
      <c r="H41" s="78">
        <f t="shared" si="1"/>
        <v>-1886</v>
      </c>
    </row>
    <row r="42" spans="2:8" ht="14.65" customHeight="1">
      <c r="B42" s="225" t="s">
        <v>676</v>
      </c>
      <c r="C42" s="226"/>
      <c r="D42" s="226"/>
      <c r="E42" s="226"/>
      <c r="F42" s="78">
        <f>F43+F44+F45</f>
        <v>8727</v>
      </c>
      <c r="G42" s="78">
        <f>G43+G44+G45</f>
        <v>162582</v>
      </c>
      <c r="H42" s="78">
        <f t="shared" si="1"/>
        <v>-153855</v>
      </c>
    </row>
    <row r="43" spans="2:8">
      <c r="B43" s="221" t="s">
        <v>673</v>
      </c>
      <c r="C43" s="222"/>
      <c r="D43" s="222"/>
      <c r="E43" s="222"/>
      <c r="F43" s="79">
        <f>'ANALTYQUEBDP+'!D44</f>
        <v>7590</v>
      </c>
      <c r="G43" s="79">
        <f>'ANALTYQUEBDP+'!E44</f>
        <v>20995</v>
      </c>
      <c r="H43" s="78">
        <f t="shared" si="1"/>
        <v>-13405</v>
      </c>
    </row>
    <row r="44" spans="2:8">
      <c r="B44" s="221" t="s">
        <v>674</v>
      </c>
      <c r="C44" s="222"/>
      <c r="D44" s="222"/>
      <c r="E44" s="222"/>
      <c r="F44" s="79">
        <f>'ANALTYQUEBDP+'!D45</f>
        <v>22</v>
      </c>
      <c r="G44" s="79">
        <f>'ANALTYQUEBDP+'!E45</f>
        <v>15754</v>
      </c>
      <c r="H44" s="78">
        <f t="shared" si="1"/>
        <v>-15732</v>
      </c>
    </row>
    <row r="45" spans="2:8" ht="14.65" customHeight="1">
      <c r="B45" s="221" t="s">
        <v>675</v>
      </c>
      <c r="C45" s="222"/>
      <c r="D45" s="222"/>
      <c r="E45" s="222"/>
      <c r="F45" s="79">
        <f>'ANALTYQUEBDP+'!D46</f>
        <v>1115</v>
      </c>
      <c r="G45" s="79">
        <f>'ANALTYQUEBDP+'!E46</f>
        <v>125833</v>
      </c>
      <c r="H45" s="78">
        <f t="shared" si="1"/>
        <v>-124718</v>
      </c>
    </row>
    <row r="46" spans="2:8" ht="14.65" customHeight="1">
      <c r="B46" s="225" t="s">
        <v>677</v>
      </c>
      <c r="C46" s="226"/>
      <c r="D46" s="226"/>
      <c r="E46" s="226"/>
      <c r="F46" s="78">
        <f>F47+F48+F49</f>
        <v>16</v>
      </c>
      <c r="G46" s="78">
        <f>G47+G48+G49</f>
        <v>59</v>
      </c>
      <c r="H46" s="78">
        <f t="shared" si="1"/>
        <v>-43</v>
      </c>
    </row>
    <row r="47" spans="2:8">
      <c r="B47" s="221" t="s">
        <v>673</v>
      </c>
      <c r="C47" s="222"/>
      <c r="D47" s="222"/>
      <c r="E47" s="222"/>
      <c r="F47" s="79">
        <f>'ANALTYQUEBDP+'!D48</f>
        <v>1</v>
      </c>
      <c r="G47" s="79">
        <f>'ANALTYQUEBDP+'!E48</f>
        <v>4</v>
      </c>
      <c r="H47" s="78">
        <f t="shared" si="1"/>
        <v>-3</v>
      </c>
    </row>
    <row r="48" spans="2:8">
      <c r="B48" s="221" t="s">
        <v>674</v>
      </c>
      <c r="C48" s="222"/>
      <c r="D48" s="222"/>
      <c r="E48" s="222"/>
      <c r="F48" s="79">
        <f>'ANALTYQUEBDP+'!D49</f>
        <v>15</v>
      </c>
      <c r="G48" s="79">
        <f>'ANALTYQUEBDP+'!E49</f>
        <v>0</v>
      </c>
      <c r="H48" s="78">
        <f t="shared" si="1"/>
        <v>15</v>
      </c>
    </row>
    <row r="49" spans="2:8" ht="14.65" customHeight="1">
      <c r="B49" s="221" t="s">
        <v>675</v>
      </c>
      <c r="C49" s="222"/>
      <c r="D49" s="222"/>
      <c r="E49" s="222"/>
      <c r="F49" s="79">
        <f>'ANALTYQUEBDP+'!D50</f>
        <v>0</v>
      </c>
      <c r="G49" s="79">
        <f>'ANALTYQUEBDP+'!E50</f>
        <v>55</v>
      </c>
      <c r="H49" s="78">
        <f t="shared" si="1"/>
        <v>-55</v>
      </c>
    </row>
    <row r="50" spans="2:8" ht="14.65" customHeight="1">
      <c r="B50" s="225" t="s">
        <v>678</v>
      </c>
      <c r="C50" s="226"/>
      <c r="D50" s="226"/>
      <c r="E50" s="226"/>
      <c r="F50" s="78">
        <f>F51+F52+F53</f>
        <v>1800</v>
      </c>
      <c r="G50" s="78">
        <f>G51+G52+G53</f>
        <v>43893</v>
      </c>
      <c r="H50" s="78">
        <f t="shared" si="1"/>
        <v>-42093</v>
      </c>
    </row>
    <row r="51" spans="2:8">
      <c r="B51" s="221" t="s">
        <v>673</v>
      </c>
      <c r="C51" s="222"/>
      <c r="D51" s="222"/>
      <c r="E51" s="222"/>
      <c r="F51" s="79">
        <f>'ANALTYQUEBDP+'!D52</f>
        <v>532</v>
      </c>
      <c r="G51" s="79">
        <f>'ANALTYQUEBDP+'!E52</f>
        <v>1</v>
      </c>
      <c r="H51" s="78">
        <f t="shared" si="1"/>
        <v>531</v>
      </c>
    </row>
    <row r="52" spans="2:8">
      <c r="B52" s="221" t="s">
        <v>674</v>
      </c>
      <c r="C52" s="222"/>
      <c r="D52" s="222"/>
      <c r="E52" s="222"/>
      <c r="F52" s="79">
        <f>'ANALTYQUEBDP+'!D53</f>
        <v>1242</v>
      </c>
      <c r="G52" s="79">
        <f>'ANALTYQUEBDP+'!E53</f>
        <v>43748</v>
      </c>
      <c r="H52" s="78">
        <f t="shared" si="1"/>
        <v>-42506</v>
      </c>
    </row>
    <row r="53" spans="2:8" ht="14.65" customHeight="1">
      <c r="B53" s="221" t="s">
        <v>675</v>
      </c>
      <c r="C53" s="222"/>
      <c r="D53" s="222"/>
      <c r="E53" s="222"/>
      <c r="F53" s="79">
        <f>'ANALTYQUEBDP+'!D54</f>
        <v>26</v>
      </c>
      <c r="G53" s="79">
        <f>'ANALTYQUEBDP+'!E54</f>
        <v>144</v>
      </c>
      <c r="H53" s="78">
        <f t="shared" si="1"/>
        <v>-118</v>
      </c>
    </row>
    <row r="54" spans="2:8" ht="14.65" customHeight="1">
      <c r="B54" s="225" t="s">
        <v>679</v>
      </c>
      <c r="C54" s="226"/>
      <c r="D54" s="226"/>
      <c r="E54" s="226"/>
      <c r="F54" s="78">
        <f>F55+F56+F57</f>
        <v>35</v>
      </c>
      <c r="G54" s="78">
        <f>G55+G56+G57</f>
        <v>1564</v>
      </c>
      <c r="H54" s="78">
        <f t="shared" si="1"/>
        <v>-1529</v>
      </c>
    </row>
    <row r="55" spans="2:8">
      <c r="B55" s="221" t="s">
        <v>673</v>
      </c>
      <c r="C55" s="222"/>
      <c r="D55" s="222"/>
      <c r="E55" s="222"/>
      <c r="F55" s="79">
        <f>'ANALTYQUEBDP+'!D56</f>
        <v>0</v>
      </c>
      <c r="G55" s="79">
        <f>'ANALTYQUEBDP+'!E56</f>
        <v>0</v>
      </c>
      <c r="H55" s="78">
        <f t="shared" si="1"/>
        <v>0</v>
      </c>
    </row>
    <row r="56" spans="2:8">
      <c r="B56" s="221" t="s">
        <v>674</v>
      </c>
      <c r="C56" s="222"/>
      <c r="D56" s="222"/>
      <c r="E56" s="222"/>
      <c r="F56" s="79">
        <f>'ANALTYQUEBDP+'!D57</f>
        <v>35</v>
      </c>
      <c r="G56" s="79">
        <f>'ANALTYQUEBDP+'!E57</f>
        <v>1564</v>
      </c>
      <c r="H56" s="78">
        <f t="shared" si="1"/>
        <v>-1529</v>
      </c>
    </row>
    <row r="57" spans="2:8" ht="14.65" customHeight="1">
      <c r="B57" s="221" t="s">
        <v>675</v>
      </c>
      <c r="C57" s="222"/>
      <c r="D57" s="222"/>
      <c r="E57" s="222"/>
      <c r="F57" s="79">
        <f>'ANALTYQUEBDP+'!D58</f>
        <v>0</v>
      </c>
      <c r="G57" s="79">
        <f>'ANALTYQUEBDP+'!E58</f>
        <v>0</v>
      </c>
      <c r="H57" s="78">
        <f t="shared" si="1"/>
        <v>0</v>
      </c>
    </row>
    <row r="58" spans="2:8" ht="14.65" customHeight="1">
      <c r="B58" s="225" t="s">
        <v>680</v>
      </c>
      <c r="C58" s="226"/>
      <c r="D58" s="226"/>
      <c r="E58" s="226"/>
      <c r="F58" s="79">
        <f>'ANALTYQUEBDP+'!D59</f>
        <v>0</v>
      </c>
      <c r="G58" s="79">
        <f>'ANALTYQUEBDP+'!E59</f>
        <v>12514</v>
      </c>
      <c r="H58" s="78">
        <f t="shared" si="1"/>
        <v>-12514</v>
      </c>
    </row>
    <row r="59" spans="2:8" ht="14.65" customHeight="1">
      <c r="B59" s="225" t="s">
        <v>681</v>
      </c>
      <c r="C59" s="226"/>
      <c r="D59" s="226"/>
      <c r="E59" s="226"/>
      <c r="F59" s="79">
        <f>'ANALTYQUEBDP+'!D60</f>
        <v>0</v>
      </c>
      <c r="G59" s="79">
        <f>'ANALTYQUEBDP+'!E60</f>
        <v>84</v>
      </c>
      <c r="H59" s="78">
        <f t="shared" si="1"/>
        <v>-84</v>
      </c>
    </row>
    <row r="60" spans="2:8">
      <c r="B60" s="223" t="s">
        <v>682</v>
      </c>
      <c r="C60" s="224"/>
      <c r="D60" s="224"/>
      <c r="E60" s="224"/>
      <c r="F60" s="78">
        <f>F61+F62</f>
        <v>13957</v>
      </c>
      <c r="G60" s="78">
        <f>G61+G62</f>
        <v>26208</v>
      </c>
      <c r="H60" s="78">
        <f t="shared" si="1"/>
        <v>-12251</v>
      </c>
    </row>
    <row r="61" spans="2:8" ht="14.65" customHeight="1">
      <c r="B61" s="221" t="s">
        <v>683</v>
      </c>
      <c r="C61" s="222"/>
      <c r="D61" s="222"/>
      <c r="E61" s="222"/>
      <c r="F61" s="79">
        <f>'ANALTYQUEBDP+'!D62</f>
        <v>2203</v>
      </c>
      <c r="G61" s="79">
        <f>'ANALTYQUEBDP+'!E62</f>
        <v>4614</v>
      </c>
      <c r="H61" s="78">
        <f t="shared" si="1"/>
        <v>-2411</v>
      </c>
    </row>
    <row r="62" spans="2:8" ht="14.65" customHeight="1">
      <c r="B62" s="221" t="s">
        <v>684</v>
      </c>
      <c r="C62" s="222"/>
      <c r="D62" s="222"/>
      <c r="E62" s="222"/>
      <c r="F62" s="78">
        <f>F63+F64+F65</f>
        <v>11754</v>
      </c>
      <c r="G62" s="78">
        <f>G63+G64+G65</f>
        <v>21594</v>
      </c>
      <c r="H62" s="78">
        <f t="shared" si="1"/>
        <v>-9840</v>
      </c>
    </row>
    <row r="63" spans="2:8">
      <c r="B63" s="236" t="s">
        <v>86</v>
      </c>
      <c r="C63" s="237"/>
      <c r="D63" s="237"/>
      <c r="E63" s="237"/>
      <c r="F63" s="79">
        <f>'ANALTYQUEBDP+'!D64</f>
        <v>22</v>
      </c>
      <c r="G63" s="79">
        <f>'ANALTYQUEBDP+'!E64</f>
        <v>3327</v>
      </c>
      <c r="H63" s="78">
        <f t="shared" si="1"/>
        <v>-3305</v>
      </c>
    </row>
    <row r="64" spans="2:8">
      <c r="B64" s="236" t="s">
        <v>88</v>
      </c>
      <c r="C64" s="237"/>
      <c r="D64" s="237"/>
      <c r="E64" s="237"/>
      <c r="F64" s="79">
        <f>'ANALTYQUEBDP+'!D65</f>
        <v>735</v>
      </c>
      <c r="G64" s="79">
        <f>'ANALTYQUEBDP+'!E65</f>
        <v>7846</v>
      </c>
      <c r="H64" s="78">
        <f t="shared" si="1"/>
        <v>-7111</v>
      </c>
    </row>
    <row r="65" spans="2:8">
      <c r="B65" s="236" t="s">
        <v>685</v>
      </c>
      <c r="C65" s="237"/>
      <c r="D65" s="237"/>
      <c r="E65" s="237"/>
      <c r="F65" s="79">
        <f>'ANALTYQUEBDP+'!D66</f>
        <v>10997</v>
      </c>
      <c r="G65" s="79">
        <f>'ANALTYQUEBDP+'!E66</f>
        <v>10421</v>
      </c>
      <c r="H65" s="78">
        <f t="shared" si="1"/>
        <v>576</v>
      </c>
    </row>
    <row r="66" spans="2:8" ht="14.65" customHeight="1">
      <c r="B66" s="223" t="s">
        <v>686</v>
      </c>
      <c r="C66" s="224"/>
      <c r="D66" s="224"/>
      <c r="E66" s="224"/>
      <c r="F66" s="80">
        <f>F67+F70+F71+F72</f>
        <v>870</v>
      </c>
      <c r="G66" s="80">
        <f>G67+G70+G71+G72</f>
        <v>15903</v>
      </c>
      <c r="H66" s="78">
        <f t="shared" si="1"/>
        <v>-15033</v>
      </c>
    </row>
    <row r="67" spans="2:8">
      <c r="B67" s="221" t="s">
        <v>647</v>
      </c>
      <c r="C67" s="222"/>
      <c r="D67" s="222"/>
      <c r="E67" s="222"/>
      <c r="F67" s="78">
        <f>F68+F69</f>
        <v>872</v>
      </c>
      <c r="G67" s="78">
        <f>G68+G69</f>
        <v>17325</v>
      </c>
      <c r="H67" s="78">
        <f t="shared" si="1"/>
        <v>-16453</v>
      </c>
    </row>
    <row r="68" spans="2:8">
      <c r="B68" s="236" t="s">
        <v>687</v>
      </c>
      <c r="C68" s="237"/>
      <c r="D68" s="237"/>
      <c r="E68" s="237"/>
      <c r="F68" s="79">
        <f>'ANALTYQUEBDP+'!D69</f>
        <v>1</v>
      </c>
      <c r="G68" s="79">
        <f>'ANALTYQUEBDP+'!E69</f>
        <v>15300</v>
      </c>
      <c r="H68" s="78">
        <f t="shared" si="1"/>
        <v>-15299</v>
      </c>
    </row>
    <row r="69" spans="2:8">
      <c r="B69" s="236" t="s">
        <v>688</v>
      </c>
      <c r="C69" s="237"/>
      <c r="D69" s="237"/>
      <c r="E69" s="237"/>
      <c r="F69" s="79">
        <f>'ANALTYQUEBDP+'!D70</f>
        <v>871</v>
      </c>
      <c r="G69" s="79">
        <f>'ANALTYQUEBDP+'!E70</f>
        <v>2025</v>
      </c>
      <c r="H69" s="78">
        <f t="shared" si="1"/>
        <v>-1154</v>
      </c>
    </row>
    <row r="70" spans="2:8" ht="14.65" customHeight="1">
      <c r="B70" s="221" t="s">
        <v>689</v>
      </c>
      <c r="C70" s="222"/>
      <c r="D70" s="222"/>
      <c r="E70" s="222"/>
      <c r="F70" s="79">
        <f>'ANALTYQUEBDP+'!D71</f>
        <v>-2</v>
      </c>
      <c r="G70" s="79">
        <f>'ANALTYQUEBDP+'!E71</f>
        <v>-2636</v>
      </c>
      <c r="H70" s="78">
        <f t="shared" si="1"/>
        <v>2634</v>
      </c>
    </row>
    <row r="71" spans="2:8" ht="14.65" customHeight="1">
      <c r="B71" s="221" t="s">
        <v>690</v>
      </c>
      <c r="C71" s="222"/>
      <c r="D71" s="222"/>
      <c r="E71" s="222"/>
      <c r="F71" s="79">
        <f>'ANALTYQUEBDP+'!D72</f>
        <v>0</v>
      </c>
      <c r="G71" s="79">
        <f>'ANALTYQUEBDP+'!E72</f>
        <v>1214</v>
      </c>
      <c r="H71" s="78">
        <f t="shared" si="1"/>
        <v>-1214</v>
      </c>
    </row>
    <row r="72" spans="2:8">
      <c r="B72" s="221" t="s">
        <v>691</v>
      </c>
      <c r="C72" s="222"/>
      <c r="D72" s="222"/>
      <c r="E72" s="222"/>
      <c r="F72" s="79">
        <f>'ANALTYQUEBDP+'!D73</f>
        <v>0</v>
      </c>
      <c r="G72" s="79">
        <f>'ANALTYQUEBDP+'!E73</f>
        <v>0</v>
      </c>
      <c r="H72" s="78">
        <f t="shared" si="1"/>
        <v>0</v>
      </c>
    </row>
    <row r="73" spans="2:8" ht="14.65" customHeight="1">
      <c r="B73" s="223" t="s">
        <v>692</v>
      </c>
      <c r="C73" s="224"/>
      <c r="D73" s="224"/>
      <c r="E73" s="224"/>
      <c r="F73" s="78">
        <f>F74+F75</f>
        <v>10</v>
      </c>
      <c r="G73" s="78">
        <f>G74+G75</f>
        <v>195</v>
      </c>
      <c r="H73" s="78">
        <f t="shared" si="1"/>
        <v>-185</v>
      </c>
    </row>
    <row r="74" spans="2:8">
      <c r="B74" s="236" t="s">
        <v>693</v>
      </c>
      <c r="C74" s="237"/>
      <c r="D74" s="237"/>
      <c r="E74" s="237"/>
      <c r="F74" s="79">
        <f>'ANALTYQUEBDP+'!D75</f>
        <v>10</v>
      </c>
      <c r="G74" s="79">
        <f>'ANALTYQUEBDP+'!E75</f>
        <v>195</v>
      </c>
      <c r="H74" s="78">
        <f t="shared" si="1"/>
        <v>-185</v>
      </c>
    </row>
    <row r="75" spans="2:8">
      <c r="B75" s="236" t="s">
        <v>694</v>
      </c>
      <c r="C75" s="237"/>
      <c r="D75" s="237"/>
      <c r="E75" s="237"/>
      <c r="F75" s="79">
        <f>'ANALTYQUEBDP+'!D76</f>
        <v>0</v>
      </c>
      <c r="G75" s="79">
        <f>'ANALTYQUEBDP+'!E76</f>
        <v>0</v>
      </c>
      <c r="H75" s="78">
        <f t="shared" si="1"/>
        <v>0</v>
      </c>
    </row>
    <row r="76" spans="2:8" ht="14.65" customHeight="1">
      <c r="B76" s="223" t="s">
        <v>695</v>
      </c>
      <c r="C76" s="224"/>
      <c r="D76" s="224"/>
      <c r="E76" s="224"/>
      <c r="F76" s="78">
        <f>F77+F80+F81+F85+F92</f>
        <v>40564</v>
      </c>
      <c r="G76" s="78">
        <f>G77+G80+G81+G85+G92</f>
        <v>257407</v>
      </c>
      <c r="H76" s="78">
        <f t="shared" si="1"/>
        <v>-216843</v>
      </c>
    </row>
    <row r="77" spans="2:8">
      <c r="B77" s="230" t="s">
        <v>114</v>
      </c>
      <c r="C77" s="231"/>
      <c r="D77" s="231"/>
      <c r="E77" s="231"/>
      <c r="F77" s="78">
        <f>F78+F79</f>
        <v>9962</v>
      </c>
      <c r="G77" s="78">
        <f>G78+G79</f>
        <v>7192</v>
      </c>
      <c r="H77" s="78">
        <f t="shared" si="1"/>
        <v>2770</v>
      </c>
    </row>
    <row r="78" spans="2:8">
      <c r="B78" s="236" t="s">
        <v>696</v>
      </c>
      <c r="C78" s="237"/>
      <c r="D78" s="237"/>
      <c r="E78" s="237"/>
      <c r="F78" s="79">
        <f>'ANALTYQUEBDP+'!D79</f>
        <v>9956</v>
      </c>
      <c r="G78" s="79">
        <f>'ANALTYQUEBDP+'!E79</f>
        <v>21</v>
      </c>
      <c r="H78" s="78">
        <f t="shared" si="1"/>
        <v>9935</v>
      </c>
    </row>
    <row r="79" spans="2:8">
      <c r="B79" s="236" t="s">
        <v>697</v>
      </c>
      <c r="C79" s="237"/>
      <c r="D79" s="237"/>
      <c r="E79" s="237"/>
      <c r="F79" s="79">
        <f>'ANALTYQUEBDP+'!D80</f>
        <v>6</v>
      </c>
      <c r="G79" s="79">
        <f>'ANALTYQUEBDP+'!E80</f>
        <v>7171</v>
      </c>
      <c r="H79" s="78">
        <f t="shared" si="1"/>
        <v>-7165</v>
      </c>
    </row>
    <row r="80" spans="2:8" ht="14.65" customHeight="1">
      <c r="B80" s="230" t="s">
        <v>120</v>
      </c>
      <c r="C80" s="231"/>
      <c r="D80" s="231"/>
      <c r="E80" s="231"/>
      <c r="F80" s="79">
        <f>'ANALTYQUEBDP+'!D81</f>
        <v>746</v>
      </c>
      <c r="G80" s="79">
        <f>'ANALTYQUEBDP+'!E81</f>
        <v>269</v>
      </c>
      <c r="H80" s="78">
        <f t="shared" si="1"/>
        <v>477</v>
      </c>
    </row>
    <row r="81" spans="2:8" ht="14.65" customHeight="1">
      <c r="B81" s="230" t="s">
        <v>122</v>
      </c>
      <c r="C81" s="231"/>
      <c r="D81" s="231"/>
      <c r="E81" s="231"/>
      <c r="F81" s="78">
        <f>F82+F83+F84</f>
        <v>1801</v>
      </c>
      <c r="G81" s="78">
        <f>G82+G83+G84</f>
        <v>29693</v>
      </c>
      <c r="H81" s="78">
        <f t="shared" si="1"/>
        <v>-27892</v>
      </c>
    </row>
    <row r="82" spans="2:8">
      <c r="B82" s="236" t="s">
        <v>698</v>
      </c>
      <c r="C82" s="237"/>
      <c r="D82" s="237"/>
      <c r="E82" s="237"/>
      <c r="F82" s="79">
        <f>'ANALTYQUEBDP+'!D83</f>
        <v>1135</v>
      </c>
      <c r="G82" s="79">
        <f>'ANALTYQUEBDP+'!E83</f>
        <v>10227</v>
      </c>
      <c r="H82" s="78">
        <f t="shared" si="1"/>
        <v>-9092</v>
      </c>
    </row>
    <row r="83" spans="2:8">
      <c r="B83" s="236" t="s">
        <v>699</v>
      </c>
      <c r="C83" s="237"/>
      <c r="D83" s="237"/>
      <c r="E83" s="237"/>
      <c r="F83" s="79">
        <f>'ANALTYQUEBDP+'!D84</f>
        <v>666</v>
      </c>
      <c r="G83" s="79">
        <f>'ANALTYQUEBDP+'!E84</f>
        <v>18606</v>
      </c>
      <c r="H83" s="78">
        <f t="shared" si="1"/>
        <v>-17940</v>
      </c>
    </row>
    <row r="84" spans="2:8">
      <c r="B84" s="236" t="s">
        <v>700</v>
      </c>
      <c r="C84" s="237"/>
      <c r="D84" s="237"/>
      <c r="E84" s="237"/>
      <c r="F84" s="79">
        <f>'ANALTYQUEBDP+'!D85</f>
        <v>0</v>
      </c>
      <c r="G84" s="79">
        <f>'ANALTYQUEBDP+'!E85</f>
        <v>860</v>
      </c>
      <c r="H84" s="78">
        <f t="shared" si="1"/>
        <v>-860</v>
      </c>
    </row>
    <row r="85" spans="2:8" ht="14.65" customHeight="1">
      <c r="B85" s="230" t="s">
        <v>130</v>
      </c>
      <c r="C85" s="231"/>
      <c r="D85" s="231"/>
      <c r="E85" s="231"/>
      <c r="F85" s="78">
        <f>F86+F87+F88</f>
        <v>27906</v>
      </c>
      <c r="G85" s="78">
        <f>G86+G87+G88</f>
        <v>218580</v>
      </c>
      <c r="H85" s="78">
        <f t="shared" ref="H85:H148" si="3">F85-G85</f>
        <v>-190674</v>
      </c>
    </row>
    <row r="86" spans="2:8">
      <c r="B86" s="236" t="s">
        <v>701</v>
      </c>
      <c r="C86" s="237"/>
      <c r="D86" s="237"/>
      <c r="E86" s="237"/>
      <c r="F86" s="79">
        <f>'ANALTYQUEBDP+'!D87</f>
        <v>44</v>
      </c>
      <c r="G86" s="79">
        <f>'ANALTYQUEBDP+'!E87</f>
        <v>2616</v>
      </c>
      <c r="H86" s="78">
        <f t="shared" si="3"/>
        <v>-2572</v>
      </c>
    </row>
    <row r="87" spans="2:8">
      <c r="B87" s="236" t="s">
        <v>702</v>
      </c>
      <c r="C87" s="237"/>
      <c r="D87" s="237"/>
      <c r="E87" s="237"/>
      <c r="F87" s="79">
        <f>'ANALTYQUEBDP+'!D88</f>
        <v>11811</v>
      </c>
      <c r="G87" s="79">
        <f>'ANALTYQUEBDP+'!E88</f>
        <v>6365</v>
      </c>
      <c r="H87" s="78">
        <f t="shared" si="3"/>
        <v>5446</v>
      </c>
    </row>
    <row r="88" spans="2:8">
      <c r="B88" s="236" t="s">
        <v>703</v>
      </c>
      <c r="C88" s="237"/>
      <c r="D88" s="237"/>
      <c r="E88" s="237"/>
      <c r="F88" s="78">
        <f>F89+F90+F91</f>
        <v>16051</v>
      </c>
      <c r="G88" s="78">
        <f>G89+G90+G91</f>
        <v>209599</v>
      </c>
      <c r="H88" s="78">
        <f t="shared" si="3"/>
        <v>-193548</v>
      </c>
    </row>
    <row r="89" spans="2:8">
      <c r="B89" s="234" t="s">
        <v>704</v>
      </c>
      <c r="C89" s="235"/>
      <c r="D89" s="235"/>
      <c r="E89" s="235"/>
      <c r="F89" s="79">
        <f>'ANALTYQUEBDP+'!D90</f>
        <v>2521</v>
      </c>
      <c r="G89" s="79">
        <f>'ANALTYQUEBDP+'!E90</f>
        <v>201071</v>
      </c>
      <c r="H89" s="78">
        <f t="shared" si="3"/>
        <v>-198550</v>
      </c>
    </row>
    <row r="90" spans="2:8">
      <c r="B90" s="234" t="s">
        <v>705</v>
      </c>
      <c r="C90" s="235"/>
      <c r="D90" s="235"/>
      <c r="E90" s="235"/>
      <c r="F90" s="79">
        <f>'ANALTYQUEBDP+'!D91</f>
        <v>35</v>
      </c>
      <c r="G90" s="79">
        <f>'ANALTYQUEBDP+'!E91</f>
        <v>5</v>
      </c>
      <c r="H90" s="78">
        <f t="shared" si="3"/>
        <v>30</v>
      </c>
    </row>
    <row r="91" spans="2:8">
      <c r="B91" s="234" t="s">
        <v>706</v>
      </c>
      <c r="C91" s="235"/>
      <c r="D91" s="235"/>
      <c r="E91" s="235"/>
      <c r="F91" s="79">
        <f>'ANALTYQUEBDP+'!D92</f>
        <v>13495</v>
      </c>
      <c r="G91" s="79">
        <f>'ANALTYQUEBDP+'!E92</f>
        <v>8523</v>
      </c>
      <c r="H91" s="78">
        <f t="shared" si="3"/>
        <v>4972</v>
      </c>
    </row>
    <row r="92" spans="2:8" ht="14.65" customHeight="1">
      <c r="B92" s="230" t="s">
        <v>144</v>
      </c>
      <c r="C92" s="231"/>
      <c r="D92" s="231"/>
      <c r="E92" s="231"/>
      <c r="F92" s="78">
        <f>F93+F94</f>
        <v>149</v>
      </c>
      <c r="G92" s="78">
        <f>G93+G94</f>
        <v>1673</v>
      </c>
      <c r="H92" s="78">
        <f t="shared" si="3"/>
        <v>-1524</v>
      </c>
    </row>
    <row r="93" spans="2:8">
      <c r="B93" s="234" t="s">
        <v>707</v>
      </c>
      <c r="C93" s="235"/>
      <c r="D93" s="235"/>
      <c r="E93" s="235"/>
      <c r="F93" s="79">
        <f>'ANALTYQUEBDP+'!D94</f>
        <v>92</v>
      </c>
      <c r="G93" s="79">
        <f>'ANALTYQUEBDP+'!E94</f>
        <v>1641</v>
      </c>
      <c r="H93" s="78">
        <f t="shared" si="3"/>
        <v>-1549</v>
      </c>
    </row>
    <row r="94" spans="2:8">
      <c r="B94" s="234" t="s">
        <v>708</v>
      </c>
      <c r="C94" s="235"/>
      <c r="D94" s="235"/>
      <c r="E94" s="235"/>
      <c r="F94" s="79">
        <f>'ANALTYQUEBDP+'!D95</f>
        <v>57</v>
      </c>
      <c r="G94" s="79">
        <f>'ANALTYQUEBDP+'!E95</f>
        <v>32</v>
      </c>
      <c r="H94" s="78">
        <f t="shared" si="3"/>
        <v>25</v>
      </c>
    </row>
    <row r="95" spans="2:8" ht="14.65" customHeight="1">
      <c r="B95" s="230" t="s">
        <v>709</v>
      </c>
      <c r="C95" s="231"/>
      <c r="D95" s="231"/>
      <c r="E95" s="231"/>
      <c r="F95" s="79">
        <f>'ANALTYQUEBDP+'!D96</f>
        <v>241366</v>
      </c>
      <c r="G95" s="79">
        <f>'ANALTYQUEBDP+'!E96</f>
        <v>4153</v>
      </c>
      <c r="H95" s="78">
        <f t="shared" si="3"/>
        <v>237213</v>
      </c>
    </row>
    <row r="96" spans="2:8" ht="14.65" customHeight="1">
      <c r="B96" s="219" t="s">
        <v>710</v>
      </c>
      <c r="C96" s="220"/>
      <c r="D96" s="220"/>
      <c r="E96" s="220"/>
      <c r="F96" s="78">
        <f>F97+F100+F155</f>
        <v>121538</v>
      </c>
      <c r="G96" s="78">
        <f>G97+G100+G155</f>
        <v>803013</v>
      </c>
      <c r="H96" s="78">
        <f t="shared" si="3"/>
        <v>-681475</v>
      </c>
    </row>
    <row r="97" spans="2:15">
      <c r="B97" s="238" t="s">
        <v>711</v>
      </c>
      <c r="C97" s="239"/>
      <c r="D97" s="239"/>
      <c r="E97" s="239"/>
      <c r="F97" s="78">
        <f>F98+F99</f>
        <v>11923</v>
      </c>
      <c r="G97" s="78">
        <f>G98+G99</f>
        <v>8688</v>
      </c>
      <c r="H97" s="78">
        <f t="shared" si="3"/>
        <v>3235</v>
      </c>
    </row>
    <row r="98" spans="2:15">
      <c r="B98" s="215" t="s">
        <v>712</v>
      </c>
      <c r="C98" s="216"/>
      <c r="D98" s="216"/>
      <c r="E98" s="216"/>
      <c r="F98" s="79">
        <f>'ANALTYQUEBDP+'!D99</f>
        <v>8166</v>
      </c>
      <c r="G98" s="79">
        <f>'ANALTYQUEBDP+'!E99</f>
        <v>8673</v>
      </c>
      <c r="H98" s="78">
        <f t="shared" si="3"/>
        <v>-507</v>
      </c>
    </row>
    <row r="99" spans="2:15">
      <c r="B99" s="215" t="s">
        <v>713</v>
      </c>
      <c r="C99" s="216"/>
      <c r="D99" s="216"/>
      <c r="E99" s="216"/>
      <c r="F99" s="79">
        <f>'ANALTYQUEBDP+'!D100</f>
        <v>3757</v>
      </c>
      <c r="G99" s="79">
        <f>'ANALTYQUEBDP+'!E100</f>
        <v>15</v>
      </c>
      <c r="H99" s="78">
        <f t="shared" si="3"/>
        <v>3742</v>
      </c>
    </row>
    <row r="100" spans="2:15" ht="14.65" customHeight="1">
      <c r="B100" s="238" t="s">
        <v>714</v>
      </c>
      <c r="C100" s="239"/>
      <c r="D100" s="239"/>
      <c r="E100" s="239"/>
      <c r="F100" s="78">
        <f>F101+F118+F127</f>
        <v>108640</v>
      </c>
      <c r="G100" s="78">
        <f>G101+G118+G127</f>
        <v>794258</v>
      </c>
      <c r="H100" s="78">
        <f t="shared" si="3"/>
        <v>-685618</v>
      </c>
    </row>
    <row r="101" spans="2:15">
      <c r="B101" s="215" t="s">
        <v>715</v>
      </c>
      <c r="C101" s="216"/>
      <c r="D101" s="216"/>
      <c r="E101" s="216"/>
      <c r="F101" s="78">
        <f>+F102+F111</f>
        <v>108387</v>
      </c>
      <c r="G101" s="78">
        <f>+G102+G111</f>
        <v>314181</v>
      </c>
      <c r="H101" s="78">
        <f t="shared" si="3"/>
        <v>-205794</v>
      </c>
    </row>
    <row r="102" spans="2:15">
      <c r="B102" s="215" t="s">
        <v>716</v>
      </c>
      <c r="C102" s="216"/>
      <c r="D102" s="216"/>
      <c r="E102" s="216"/>
      <c r="F102" s="78">
        <f>F103+F110</f>
        <v>108387</v>
      </c>
      <c r="G102" s="78">
        <f>G103+G110</f>
        <v>314181</v>
      </c>
      <c r="H102" s="78">
        <f t="shared" si="3"/>
        <v>-205794</v>
      </c>
    </row>
    <row r="103" spans="2:15">
      <c r="B103" s="215" t="s">
        <v>717</v>
      </c>
      <c r="C103" s="216"/>
      <c r="D103" s="216"/>
      <c r="E103" s="216"/>
      <c r="F103" s="78">
        <f>F104+F105+F106</f>
        <v>0</v>
      </c>
      <c r="G103" s="78">
        <f>G104+G105+G106</f>
        <v>96858</v>
      </c>
      <c r="H103" s="78">
        <f t="shared" si="3"/>
        <v>-96858</v>
      </c>
    </row>
    <row r="104" spans="2:15">
      <c r="B104" s="225" t="s">
        <v>718</v>
      </c>
      <c r="C104" s="226"/>
      <c r="D104" s="226"/>
      <c r="E104" s="226"/>
      <c r="F104" s="79">
        <f>'ANALTYQUEBDP+'!D105</f>
        <v>0</v>
      </c>
      <c r="G104" s="79">
        <f>'ANALTYQUEBDP+'!E105</f>
        <v>96858</v>
      </c>
      <c r="H104" s="78">
        <f t="shared" si="3"/>
        <v>-96858</v>
      </c>
    </row>
    <row r="105" spans="2:15">
      <c r="B105" s="225" t="s">
        <v>719</v>
      </c>
      <c r="C105" s="226"/>
      <c r="D105" s="226"/>
      <c r="E105" s="226"/>
      <c r="F105" s="79">
        <f>'ANALTYQUEBDP+'!D106</f>
        <v>0</v>
      </c>
      <c r="G105" s="79">
        <f>'ANALTYQUEBDP+'!E106</f>
        <v>0</v>
      </c>
      <c r="H105" s="78">
        <f t="shared" si="3"/>
        <v>0</v>
      </c>
    </row>
    <row r="106" spans="2:15" s="59" customFormat="1">
      <c r="B106" s="225" t="s">
        <v>720</v>
      </c>
      <c r="C106" s="226"/>
      <c r="D106" s="226"/>
      <c r="E106" s="226"/>
      <c r="F106" s="78">
        <f>F107+F108+F109</f>
        <v>0</v>
      </c>
      <c r="G106" s="78">
        <f>G107+G108+G109</f>
        <v>0</v>
      </c>
      <c r="H106" s="78">
        <f t="shared" si="3"/>
        <v>0</v>
      </c>
      <c r="I106"/>
      <c r="J106"/>
      <c r="K106"/>
      <c r="L106"/>
      <c r="M106"/>
      <c r="N106"/>
      <c r="O106"/>
    </row>
    <row r="107" spans="2:15" s="59" customFormat="1">
      <c r="B107" s="221" t="s">
        <v>721</v>
      </c>
      <c r="C107" s="222"/>
      <c r="D107" s="222"/>
      <c r="E107" s="222"/>
      <c r="F107" s="79">
        <f>'ANALTYQUEBDP+'!D108</f>
        <v>0</v>
      </c>
      <c r="G107" s="79">
        <f>'ANALTYQUEBDP+'!E108</f>
        <v>0</v>
      </c>
      <c r="H107" s="78">
        <f t="shared" si="3"/>
        <v>0</v>
      </c>
      <c r="I107"/>
      <c r="J107"/>
      <c r="K107"/>
      <c r="L107"/>
      <c r="M107"/>
      <c r="N107"/>
      <c r="O107"/>
    </row>
    <row r="108" spans="2:15" s="59" customFormat="1">
      <c r="B108" s="221" t="s">
        <v>722</v>
      </c>
      <c r="C108" s="222"/>
      <c r="D108" s="222"/>
      <c r="E108" s="222"/>
      <c r="F108" s="79">
        <f>'ANALTYQUEBDP+'!D109</f>
        <v>0</v>
      </c>
      <c r="G108" s="79">
        <f>'ANALTYQUEBDP+'!E109</f>
        <v>0</v>
      </c>
      <c r="H108" s="78">
        <f t="shared" si="3"/>
        <v>0</v>
      </c>
      <c r="I108"/>
      <c r="J108"/>
      <c r="K108"/>
      <c r="L108"/>
      <c r="M108"/>
      <c r="N108"/>
      <c r="O108"/>
    </row>
    <row r="109" spans="2:15" s="59" customFormat="1">
      <c r="B109" s="221" t="s">
        <v>723</v>
      </c>
      <c r="C109" s="222"/>
      <c r="D109" s="222"/>
      <c r="E109" s="222"/>
      <c r="F109" s="79">
        <f>'ANALTYQUEBDP+'!D110</f>
        <v>0</v>
      </c>
      <c r="G109" s="79">
        <f>'ANALTYQUEBDP+'!E110</f>
        <v>0</v>
      </c>
      <c r="H109" s="78">
        <f t="shared" si="3"/>
        <v>0</v>
      </c>
      <c r="I109"/>
      <c r="J109"/>
      <c r="K109"/>
      <c r="L109"/>
      <c r="M109"/>
      <c r="N109"/>
      <c r="O109"/>
    </row>
    <row r="110" spans="2:15" s="59" customFormat="1" ht="14.65" customHeight="1">
      <c r="B110" s="215" t="s">
        <v>724</v>
      </c>
      <c r="C110" s="216"/>
      <c r="D110" s="216"/>
      <c r="E110" s="216"/>
      <c r="F110" s="79">
        <f>'ANALTYQUEBDP+'!D111</f>
        <v>108387</v>
      </c>
      <c r="G110" s="79">
        <f>'ANALTYQUEBDP+'!E111</f>
        <v>217323</v>
      </c>
      <c r="H110" s="78">
        <f t="shared" si="3"/>
        <v>-108936</v>
      </c>
      <c r="I110"/>
      <c r="J110"/>
      <c r="K110"/>
      <c r="L110"/>
      <c r="M110"/>
      <c r="N110"/>
      <c r="O110"/>
    </row>
    <row r="111" spans="2:15" s="59" customFormat="1">
      <c r="B111" s="215" t="s">
        <v>725</v>
      </c>
      <c r="C111" s="216"/>
      <c r="D111" s="216"/>
      <c r="E111" s="216"/>
      <c r="F111" s="78">
        <f>F112+F113+F114</f>
        <v>0</v>
      </c>
      <c r="G111" s="78">
        <f>G112+G113+G114</f>
        <v>0</v>
      </c>
      <c r="H111" s="78">
        <f t="shared" si="3"/>
        <v>0</v>
      </c>
      <c r="I111"/>
      <c r="J111"/>
      <c r="K111"/>
      <c r="L111"/>
      <c r="M111"/>
      <c r="N111"/>
      <c r="O111"/>
    </row>
    <row r="112" spans="2:15" s="59" customFormat="1">
      <c r="B112" s="225" t="s">
        <v>726</v>
      </c>
      <c r="C112" s="226"/>
      <c r="D112" s="226"/>
      <c r="E112" s="226"/>
      <c r="F112" s="79">
        <f>'ANALTYQUEBDP+'!D113</f>
        <v>0</v>
      </c>
      <c r="G112" s="79">
        <f>'ANALTYQUEBDP+'!E113</f>
        <v>0</v>
      </c>
      <c r="H112" s="78">
        <f t="shared" si="3"/>
        <v>0</v>
      </c>
      <c r="I112"/>
      <c r="J112"/>
      <c r="K112"/>
      <c r="L112"/>
      <c r="M112"/>
      <c r="N112"/>
      <c r="O112"/>
    </row>
    <row r="113" spans="2:15" s="59" customFormat="1">
      <c r="B113" s="225" t="s">
        <v>727</v>
      </c>
      <c r="C113" s="226"/>
      <c r="D113" s="226"/>
      <c r="E113" s="226"/>
      <c r="F113" s="79">
        <f>'ANALTYQUEBDP+'!D114</f>
        <v>0</v>
      </c>
      <c r="G113" s="79">
        <f>'ANALTYQUEBDP+'!E114</f>
        <v>0</v>
      </c>
      <c r="H113" s="78">
        <f t="shared" si="3"/>
        <v>0</v>
      </c>
      <c r="I113"/>
      <c r="J113"/>
      <c r="K113"/>
      <c r="L113"/>
      <c r="M113"/>
      <c r="N113"/>
      <c r="O113"/>
    </row>
    <row r="114" spans="2:15" s="59" customFormat="1">
      <c r="B114" s="225" t="s">
        <v>728</v>
      </c>
      <c r="C114" s="226"/>
      <c r="D114" s="226"/>
      <c r="E114" s="226"/>
      <c r="F114" s="75">
        <f>F115+F116+F117</f>
        <v>0</v>
      </c>
      <c r="G114" s="75">
        <f>G115+G116+G117</f>
        <v>0</v>
      </c>
      <c r="H114" s="78">
        <f t="shared" si="3"/>
        <v>0</v>
      </c>
      <c r="I114"/>
      <c r="J114"/>
      <c r="K114"/>
      <c r="L114"/>
      <c r="M114"/>
      <c r="N114"/>
      <c r="O114"/>
    </row>
    <row r="115" spans="2:15" s="59" customFormat="1">
      <c r="B115" s="225" t="s">
        <v>729</v>
      </c>
      <c r="C115" s="226"/>
      <c r="D115" s="226"/>
      <c r="E115" s="226"/>
      <c r="F115" s="79">
        <f>'ANALTYQUEBDP+'!D116</f>
        <v>0</v>
      </c>
      <c r="G115" s="79">
        <f>'ANALTYQUEBDP+'!E116</f>
        <v>0</v>
      </c>
      <c r="H115" s="78">
        <f t="shared" si="3"/>
        <v>0</v>
      </c>
      <c r="I115"/>
      <c r="J115"/>
      <c r="K115"/>
      <c r="L115"/>
      <c r="M115"/>
      <c r="N115"/>
      <c r="O115"/>
    </row>
    <row r="116" spans="2:15" s="59" customFormat="1">
      <c r="B116" s="225" t="s">
        <v>730</v>
      </c>
      <c r="C116" s="226"/>
      <c r="D116" s="226"/>
      <c r="E116" s="226"/>
      <c r="F116" s="79">
        <f>'ANALTYQUEBDP+'!D117</f>
        <v>0</v>
      </c>
      <c r="G116" s="79">
        <f>'ANALTYQUEBDP+'!E117</f>
        <v>0</v>
      </c>
      <c r="H116" s="78">
        <f t="shared" si="3"/>
        <v>0</v>
      </c>
      <c r="I116"/>
      <c r="J116"/>
      <c r="K116"/>
      <c r="L116"/>
      <c r="M116"/>
      <c r="N116"/>
      <c r="O116"/>
    </row>
    <row r="117" spans="2:15" s="59" customFormat="1">
      <c r="B117" s="225" t="s">
        <v>731</v>
      </c>
      <c r="C117" s="226"/>
      <c r="D117" s="226"/>
      <c r="E117" s="226"/>
      <c r="F117" s="79">
        <f>'ANALTYQUEBDP+'!D118</f>
        <v>0</v>
      </c>
      <c r="G117" s="79">
        <f>'ANALTYQUEBDP+'!E118</f>
        <v>0</v>
      </c>
      <c r="H117" s="78">
        <f t="shared" si="3"/>
        <v>0</v>
      </c>
      <c r="I117"/>
      <c r="J117"/>
      <c r="K117"/>
      <c r="L117"/>
      <c r="M117"/>
      <c r="N117"/>
      <c r="O117"/>
    </row>
    <row r="118" spans="2:15" s="59" customFormat="1" ht="14.65" customHeight="1">
      <c r="B118" s="215" t="s">
        <v>732</v>
      </c>
      <c r="C118" s="216"/>
      <c r="D118" s="216"/>
      <c r="E118" s="216"/>
      <c r="F118" s="78">
        <f>F119+F124</f>
        <v>80</v>
      </c>
      <c r="G118" s="78">
        <f>G119+G124</f>
        <v>3998</v>
      </c>
      <c r="H118" s="78">
        <f t="shared" si="3"/>
        <v>-3918</v>
      </c>
      <c r="I118"/>
      <c r="J118"/>
      <c r="K118"/>
      <c r="L118"/>
      <c r="M118"/>
      <c r="N118"/>
      <c r="O118"/>
    </row>
    <row r="119" spans="2:15" s="59" customFormat="1">
      <c r="B119" s="225" t="s">
        <v>733</v>
      </c>
      <c r="C119" s="226"/>
      <c r="D119" s="226"/>
      <c r="E119" s="226"/>
      <c r="F119" s="78">
        <f>F120+F121</f>
        <v>60</v>
      </c>
      <c r="G119" s="78">
        <f>G120+G121</f>
        <v>0</v>
      </c>
      <c r="H119" s="78">
        <f t="shared" si="3"/>
        <v>60</v>
      </c>
      <c r="I119"/>
      <c r="J119"/>
      <c r="K119"/>
      <c r="L119"/>
      <c r="M119"/>
      <c r="N119"/>
      <c r="O119"/>
    </row>
    <row r="120" spans="2:15" s="59" customFormat="1">
      <c r="B120" s="225" t="s">
        <v>734</v>
      </c>
      <c r="C120" s="226"/>
      <c r="D120" s="226"/>
      <c r="E120" s="226"/>
      <c r="F120" s="79">
        <f>'ANALTYQUEBDP+'!D121</f>
        <v>52</v>
      </c>
      <c r="G120" s="79">
        <f>'ANALTYQUEBDP+'!E121</f>
        <v>0</v>
      </c>
      <c r="H120" s="78">
        <f t="shared" si="3"/>
        <v>52</v>
      </c>
      <c r="I120"/>
      <c r="J120"/>
      <c r="K120"/>
      <c r="L120"/>
      <c r="M120"/>
      <c r="N120"/>
      <c r="O120"/>
    </row>
    <row r="121" spans="2:15" s="59" customFormat="1">
      <c r="B121" s="225" t="s">
        <v>735</v>
      </c>
      <c r="C121" s="226"/>
      <c r="D121" s="226"/>
      <c r="E121" s="226"/>
      <c r="F121" s="78">
        <f>F122+F123</f>
        <v>8</v>
      </c>
      <c r="G121" s="78">
        <f>G122+G123</f>
        <v>0</v>
      </c>
      <c r="H121" s="78">
        <f t="shared" si="3"/>
        <v>8</v>
      </c>
      <c r="I121"/>
      <c r="J121"/>
      <c r="K121"/>
      <c r="L121"/>
      <c r="M121"/>
      <c r="N121"/>
      <c r="O121"/>
    </row>
    <row r="122" spans="2:15" s="59" customFormat="1">
      <c r="B122" s="221" t="s">
        <v>736</v>
      </c>
      <c r="C122" s="222"/>
      <c r="D122" s="222"/>
      <c r="E122" s="222"/>
      <c r="F122" s="79">
        <f>'ANALTYQUEBDP+'!D123</f>
        <v>8</v>
      </c>
      <c r="G122" s="79">
        <f>'ANALTYQUEBDP+'!E123</f>
        <v>0</v>
      </c>
      <c r="H122" s="78">
        <f t="shared" si="3"/>
        <v>8</v>
      </c>
      <c r="I122"/>
      <c r="J122"/>
      <c r="K122"/>
      <c r="L122"/>
      <c r="M122"/>
      <c r="N122"/>
      <c r="O122"/>
    </row>
    <row r="123" spans="2:15" s="59" customFormat="1">
      <c r="B123" s="221" t="s">
        <v>737</v>
      </c>
      <c r="C123" s="222"/>
      <c r="D123" s="222"/>
      <c r="E123" s="222"/>
      <c r="F123" s="79">
        <f>'ANALTYQUEBDP+'!D124</f>
        <v>0</v>
      </c>
      <c r="G123" s="79">
        <f>'ANALTYQUEBDP+'!E124</f>
        <v>0</v>
      </c>
      <c r="H123" s="78">
        <f t="shared" si="3"/>
        <v>0</v>
      </c>
      <c r="I123"/>
      <c r="J123"/>
      <c r="K123"/>
      <c r="L123"/>
      <c r="M123"/>
      <c r="N123"/>
      <c r="O123"/>
    </row>
    <row r="124" spans="2:15" s="59" customFormat="1">
      <c r="B124" s="225" t="s">
        <v>725</v>
      </c>
      <c r="C124" s="226"/>
      <c r="D124" s="226"/>
      <c r="E124" s="226"/>
      <c r="F124" s="78">
        <f>F125+F126</f>
        <v>20</v>
      </c>
      <c r="G124" s="78">
        <f>G125+G126</f>
        <v>3998</v>
      </c>
      <c r="H124" s="78">
        <f t="shared" si="3"/>
        <v>-3978</v>
      </c>
      <c r="I124"/>
      <c r="J124"/>
      <c r="K124"/>
      <c r="L124"/>
      <c r="M124"/>
      <c r="N124"/>
      <c r="O124"/>
    </row>
    <row r="125" spans="2:15" s="59" customFormat="1">
      <c r="B125" s="225" t="s">
        <v>738</v>
      </c>
      <c r="C125" s="226"/>
      <c r="D125" s="226"/>
      <c r="E125" s="226"/>
      <c r="F125" s="79">
        <f>'ANALTYQUEBDP+'!D126</f>
        <v>20</v>
      </c>
      <c r="G125" s="79">
        <f>'ANALTYQUEBDP+'!E126</f>
        <v>3993</v>
      </c>
      <c r="H125" s="78">
        <f t="shared" si="3"/>
        <v>-3973</v>
      </c>
      <c r="I125"/>
      <c r="J125"/>
      <c r="K125"/>
      <c r="L125"/>
      <c r="M125"/>
      <c r="N125"/>
      <c r="O125"/>
    </row>
    <row r="126" spans="2:15" s="59" customFormat="1">
      <c r="B126" s="225" t="s">
        <v>739</v>
      </c>
      <c r="C126" s="226"/>
      <c r="D126" s="226"/>
      <c r="E126" s="226"/>
      <c r="F126" s="79">
        <f>'ANALTYQUEBDP+'!D127</f>
        <v>0</v>
      </c>
      <c r="G126" s="79">
        <f>'ANALTYQUEBDP+'!E127</f>
        <v>5</v>
      </c>
      <c r="H126" s="78">
        <f t="shared" si="3"/>
        <v>-5</v>
      </c>
      <c r="I126"/>
      <c r="J126"/>
      <c r="K126"/>
      <c r="L126"/>
      <c r="M126"/>
      <c r="N126"/>
      <c r="O126"/>
    </row>
    <row r="127" spans="2:15" s="59" customFormat="1" ht="14.65" customHeight="1">
      <c r="B127" s="215" t="s">
        <v>740</v>
      </c>
      <c r="C127" s="216"/>
      <c r="D127" s="216"/>
      <c r="E127" s="216"/>
      <c r="F127" s="78">
        <f>F128+F134+F145+F151</f>
        <v>173</v>
      </c>
      <c r="G127" s="78">
        <f>G128+G134+G145+G151</f>
        <v>476079</v>
      </c>
      <c r="H127" s="78">
        <f t="shared" si="3"/>
        <v>-475906</v>
      </c>
      <c r="I127"/>
      <c r="J127"/>
      <c r="K127"/>
      <c r="L127"/>
      <c r="M127"/>
      <c r="N127"/>
      <c r="O127"/>
    </row>
    <row r="128" spans="2:15" s="59" customFormat="1">
      <c r="B128" s="215" t="s">
        <v>741</v>
      </c>
      <c r="C128" s="216"/>
      <c r="D128" s="216"/>
      <c r="E128" s="216"/>
      <c r="F128" s="78">
        <f>F129+F130+F131+F132+F133</f>
        <v>0</v>
      </c>
      <c r="G128" s="78">
        <f>G129+G130+G131+G132+G133</f>
        <v>411800</v>
      </c>
      <c r="H128" s="78">
        <f t="shared" si="3"/>
        <v>-411800</v>
      </c>
      <c r="I128"/>
      <c r="J128"/>
      <c r="K128"/>
      <c r="L128"/>
      <c r="M128"/>
      <c r="N128"/>
      <c r="O128"/>
    </row>
    <row r="129" spans="2:15" s="59" customFormat="1">
      <c r="B129" s="225" t="s">
        <v>742</v>
      </c>
      <c r="C129" s="226"/>
      <c r="D129" s="226"/>
      <c r="E129" s="226"/>
      <c r="F129" s="79">
        <f>'ANALTYQUEBDP+'!D130</f>
        <v>0</v>
      </c>
      <c r="G129" s="79">
        <f>'ANALTYQUEBDP+'!E130</f>
        <v>0</v>
      </c>
      <c r="H129" s="78">
        <f t="shared" si="3"/>
        <v>0</v>
      </c>
      <c r="I129"/>
      <c r="J129"/>
      <c r="K129"/>
      <c r="L129"/>
      <c r="M129"/>
      <c r="N129"/>
      <c r="O129"/>
    </row>
    <row r="130" spans="2:15" s="59" customFormat="1">
      <c r="B130" s="225" t="s">
        <v>743</v>
      </c>
      <c r="C130" s="226"/>
      <c r="D130" s="226"/>
      <c r="E130" s="226"/>
      <c r="F130" s="79">
        <f>'ANALTYQUEBDP+'!D131</f>
        <v>0</v>
      </c>
      <c r="G130" s="79">
        <f>'ANALTYQUEBDP+'!E131</f>
        <v>0</v>
      </c>
      <c r="H130" s="78">
        <f t="shared" si="3"/>
        <v>0</v>
      </c>
      <c r="I130"/>
      <c r="J130"/>
      <c r="K130"/>
      <c r="L130"/>
      <c r="M130"/>
      <c r="N130"/>
      <c r="O130"/>
    </row>
    <row r="131" spans="2:15" s="59" customFormat="1">
      <c r="B131" s="225" t="s">
        <v>744</v>
      </c>
      <c r="C131" s="226"/>
      <c r="D131" s="226"/>
      <c r="E131" s="226"/>
      <c r="F131" s="79">
        <f>'ANALTYQUEBDP+'!D132</f>
        <v>0</v>
      </c>
      <c r="G131" s="79">
        <f>'ANALTYQUEBDP+'!E132</f>
        <v>0</v>
      </c>
      <c r="H131" s="78">
        <f t="shared" si="3"/>
        <v>0</v>
      </c>
      <c r="I131"/>
      <c r="J131"/>
      <c r="K131"/>
      <c r="L131"/>
      <c r="M131"/>
      <c r="N131"/>
      <c r="O131"/>
    </row>
    <row r="132" spans="2:15" s="59" customFormat="1">
      <c r="B132" s="225" t="s">
        <v>745</v>
      </c>
      <c r="C132" s="226"/>
      <c r="D132" s="226"/>
      <c r="E132" s="226"/>
      <c r="F132" s="79">
        <f>'ANALTYQUEBDP+'!D133</f>
        <v>0</v>
      </c>
      <c r="G132" s="79">
        <f>'ANALTYQUEBDP+'!E133</f>
        <v>0</v>
      </c>
      <c r="H132" s="78">
        <f t="shared" si="3"/>
        <v>0</v>
      </c>
      <c r="I132"/>
      <c r="J132"/>
      <c r="K132"/>
      <c r="L132"/>
      <c r="M132"/>
      <c r="N132"/>
      <c r="O132"/>
    </row>
    <row r="133" spans="2:15" s="59" customFormat="1">
      <c r="B133" s="225" t="s">
        <v>746</v>
      </c>
      <c r="C133" s="226"/>
      <c r="D133" s="226"/>
      <c r="E133" s="226"/>
      <c r="F133" s="79">
        <f>'ANALTYQUEBDP+'!D134</f>
        <v>0</v>
      </c>
      <c r="G133" s="79">
        <f>'ANALTYQUEBDP+'!E134</f>
        <v>411800</v>
      </c>
      <c r="H133" s="78">
        <f t="shared" si="3"/>
        <v>-411800</v>
      </c>
      <c r="I133"/>
      <c r="J133"/>
      <c r="K133"/>
      <c r="L133"/>
      <c r="M133"/>
      <c r="N133"/>
      <c r="O133"/>
    </row>
    <row r="134" spans="2:15" s="59" customFormat="1">
      <c r="B134" s="215" t="s">
        <v>725</v>
      </c>
      <c r="C134" s="216"/>
      <c r="D134" s="216"/>
      <c r="E134" s="216"/>
      <c r="F134" s="78">
        <f>F135+F137+F139+F141+F143</f>
        <v>0</v>
      </c>
      <c r="G134" s="78">
        <f>G135+G137+G139+G141+G143</f>
        <v>64281</v>
      </c>
      <c r="H134" s="78">
        <f t="shared" si="3"/>
        <v>-64281</v>
      </c>
      <c r="I134"/>
      <c r="J134"/>
      <c r="K134"/>
      <c r="L134"/>
      <c r="M134"/>
      <c r="N134"/>
      <c r="O134"/>
    </row>
    <row r="135" spans="2:15" s="59" customFormat="1">
      <c r="B135" s="225" t="s">
        <v>742</v>
      </c>
      <c r="C135" s="226"/>
      <c r="D135" s="226"/>
      <c r="E135" s="226"/>
      <c r="F135" s="79">
        <f>'ANALTYQUEBDP+'!D136</f>
        <v>0</v>
      </c>
      <c r="G135" s="79">
        <f>'ANALTYQUEBDP+'!E136</f>
        <v>0</v>
      </c>
      <c r="H135" s="78">
        <f t="shared" si="3"/>
        <v>0</v>
      </c>
      <c r="I135"/>
      <c r="J135"/>
      <c r="K135"/>
      <c r="L135"/>
      <c r="M135"/>
      <c r="N135"/>
      <c r="O135"/>
    </row>
    <row r="136" spans="2:15" s="59" customFormat="1">
      <c r="B136" s="221" t="s">
        <v>747</v>
      </c>
      <c r="C136" s="222"/>
      <c r="D136" s="222"/>
      <c r="E136" s="222"/>
      <c r="F136" s="79">
        <f>'ANALTYQUEBDP+'!D137</f>
        <v>0</v>
      </c>
      <c r="G136" s="79">
        <f>'ANALTYQUEBDP+'!E137</f>
        <v>0</v>
      </c>
      <c r="H136" s="78">
        <f t="shared" si="3"/>
        <v>0</v>
      </c>
      <c r="I136"/>
      <c r="J136"/>
      <c r="K136"/>
      <c r="L136"/>
      <c r="M136"/>
      <c r="N136"/>
      <c r="O136"/>
    </row>
    <row r="137" spans="2:15" s="59" customFormat="1">
      <c r="B137" s="225" t="s">
        <v>743</v>
      </c>
      <c r="C137" s="226"/>
      <c r="D137" s="226"/>
      <c r="E137" s="226"/>
      <c r="F137" s="79">
        <f>'ANALTYQUEBDP+'!D138</f>
        <v>0</v>
      </c>
      <c r="G137" s="79">
        <f>'ANALTYQUEBDP+'!E138</f>
        <v>0</v>
      </c>
      <c r="H137" s="78">
        <f t="shared" si="3"/>
        <v>0</v>
      </c>
      <c r="I137"/>
      <c r="J137"/>
      <c r="K137"/>
      <c r="L137"/>
      <c r="M137"/>
      <c r="N137"/>
      <c r="O137"/>
    </row>
    <row r="138" spans="2:15" s="59" customFormat="1">
      <c r="B138" s="221" t="s">
        <v>747</v>
      </c>
      <c r="C138" s="222"/>
      <c r="D138" s="222"/>
      <c r="E138" s="222"/>
      <c r="F138" s="79">
        <f>'ANALTYQUEBDP+'!D139</f>
        <v>0</v>
      </c>
      <c r="G138" s="79">
        <f>'ANALTYQUEBDP+'!E139</f>
        <v>0</v>
      </c>
      <c r="H138" s="78">
        <f t="shared" si="3"/>
        <v>0</v>
      </c>
      <c r="I138"/>
      <c r="J138"/>
      <c r="K138"/>
      <c r="L138"/>
      <c r="M138"/>
      <c r="N138"/>
      <c r="O138"/>
    </row>
    <row r="139" spans="2:15" s="59" customFormat="1">
      <c r="B139" s="225" t="s">
        <v>744</v>
      </c>
      <c r="C139" s="226"/>
      <c r="D139" s="226"/>
      <c r="E139" s="226"/>
      <c r="F139" s="79">
        <f>'ANALTYQUEBDP+'!D140</f>
        <v>0</v>
      </c>
      <c r="G139" s="79">
        <f>'ANALTYQUEBDP+'!E140</f>
        <v>63940</v>
      </c>
      <c r="H139" s="78">
        <f t="shared" si="3"/>
        <v>-63940</v>
      </c>
      <c r="I139"/>
      <c r="J139"/>
      <c r="K139"/>
      <c r="L139"/>
      <c r="M139"/>
      <c r="N139"/>
      <c r="O139"/>
    </row>
    <row r="140" spans="2:15" s="59" customFormat="1">
      <c r="B140" s="221" t="s">
        <v>747</v>
      </c>
      <c r="C140" s="222"/>
      <c r="D140" s="222"/>
      <c r="E140" s="222"/>
      <c r="F140" s="79">
        <f>'ANALTYQUEBDP+'!D141</f>
        <v>0</v>
      </c>
      <c r="G140" s="79">
        <f>'ANALTYQUEBDP+'!E141</f>
        <v>0</v>
      </c>
      <c r="H140" s="78">
        <f t="shared" si="3"/>
        <v>0</v>
      </c>
      <c r="I140"/>
      <c r="J140"/>
      <c r="K140"/>
      <c r="L140"/>
      <c r="M140"/>
      <c r="N140"/>
      <c r="O140"/>
    </row>
    <row r="141" spans="2:15" s="59" customFormat="1">
      <c r="B141" s="225" t="s">
        <v>745</v>
      </c>
      <c r="C141" s="226"/>
      <c r="D141" s="226"/>
      <c r="E141" s="226"/>
      <c r="F141" s="79">
        <f>'ANALTYQUEBDP+'!D142</f>
        <v>0</v>
      </c>
      <c r="G141" s="79">
        <f>'ANALTYQUEBDP+'!E142</f>
        <v>341</v>
      </c>
      <c r="H141" s="78">
        <f t="shared" si="3"/>
        <v>-341</v>
      </c>
      <c r="I141"/>
      <c r="J141"/>
      <c r="K141"/>
      <c r="L141"/>
      <c r="M141"/>
      <c r="N141"/>
      <c r="O141"/>
    </row>
    <row r="142" spans="2:15" s="59" customFormat="1">
      <c r="B142" s="221" t="s">
        <v>747</v>
      </c>
      <c r="C142" s="222"/>
      <c r="D142" s="222"/>
      <c r="E142" s="222"/>
      <c r="F142" s="79">
        <f>'ANALTYQUEBDP+'!D143</f>
        <v>0</v>
      </c>
      <c r="G142" s="79">
        <f>'ANALTYQUEBDP+'!E143</f>
        <v>0</v>
      </c>
      <c r="H142" s="78">
        <f t="shared" si="3"/>
        <v>0</v>
      </c>
      <c r="I142"/>
      <c r="J142"/>
      <c r="K142"/>
      <c r="L142"/>
      <c r="M142"/>
      <c r="N142"/>
      <c r="O142"/>
    </row>
    <row r="143" spans="2:15" s="59" customFormat="1">
      <c r="B143" s="225" t="s">
        <v>746</v>
      </c>
      <c r="C143" s="226"/>
      <c r="D143" s="226"/>
      <c r="E143" s="226"/>
      <c r="F143" s="79">
        <f>'ANALTYQUEBDP+'!D144</f>
        <v>0</v>
      </c>
      <c r="G143" s="79">
        <f>'ANALTYQUEBDP+'!E144</f>
        <v>0</v>
      </c>
      <c r="H143" s="78">
        <f t="shared" si="3"/>
        <v>0</v>
      </c>
      <c r="I143"/>
      <c r="J143"/>
      <c r="K143"/>
      <c r="L143"/>
      <c r="M143"/>
      <c r="N143"/>
      <c r="O143"/>
    </row>
    <row r="144" spans="2:15" s="59" customFormat="1">
      <c r="B144" s="221" t="s">
        <v>747</v>
      </c>
      <c r="C144" s="222"/>
      <c r="D144" s="222"/>
      <c r="E144" s="222"/>
      <c r="F144" s="79">
        <f>'ANALTYQUEBDP+'!D145</f>
        <v>0</v>
      </c>
      <c r="G144" s="79">
        <f>'ANALTYQUEBDP+'!E145</f>
        <v>0</v>
      </c>
      <c r="H144" s="78">
        <f t="shared" si="3"/>
        <v>0</v>
      </c>
      <c r="I144"/>
      <c r="J144"/>
      <c r="K144"/>
      <c r="L144"/>
      <c r="M144"/>
      <c r="N144"/>
      <c r="O144"/>
    </row>
    <row r="145" spans="2:15" s="59" customFormat="1" ht="14.65" customHeight="1">
      <c r="B145" s="215" t="s">
        <v>748</v>
      </c>
      <c r="C145" s="216"/>
      <c r="D145" s="216"/>
      <c r="E145" s="216"/>
      <c r="F145" s="78">
        <f>F146+F147+F148+F149+F150</f>
        <v>173</v>
      </c>
      <c r="G145" s="78">
        <f>G146+G147+G148+G149+G150</f>
        <v>-2</v>
      </c>
      <c r="H145" s="78">
        <f t="shared" si="3"/>
        <v>175</v>
      </c>
      <c r="I145"/>
      <c r="J145"/>
      <c r="K145"/>
      <c r="L145"/>
      <c r="M145"/>
      <c r="N145"/>
      <c r="O145"/>
    </row>
    <row r="146" spans="2:15" s="59" customFormat="1">
      <c r="B146" s="225" t="s">
        <v>742</v>
      </c>
      <c r="C146" s="226"/>
      <c r="D146" s="226"/>
      <c r="E146" s="226"/>
      <c r="F146" s="79">
        <f>'ANALTYQUEBDP+'!D147</f>
        <v>0</v>
      </c>
      <c r="G146" s="79">
        <f>'ANALTYQUEBDP+'!E147</f>
        <v>0</v>
      </c>
      <c r="H146" s="78">
        <f t="shared" si="3"/>
        <v>0</v>
      </c>
      <c r="I146"/>
      <c r="J146"/>
      <c r="K146"/>
      <c r="L146"/>
      <c r="M146"/>
      <c r="N146"/>
      <c r="O146"/>
    </row>
    <row r="147" spans="2:15" s="59" customFormat="1">
      <c r="B147" s="225" t="s">
        <v>743</v>
      </c>
      <c r="C147" s="226"/>
      <c r="D147" s="226"/>
      <c r="E147" s="226"/>
      <c r="F147" s="79">
        <f>'ANALTYQUEBDP+'!D148</f>
        <v>0</v>
      </c>
      <c r="G147" s="79">
        <f>'ANALTYQUEBDP+'!E148</f>
        <v>0</v>
      </c>
      <c r="H147" s="78">
        <f t="shared" si="3"/>
        <v>0</v>
      </c>
      <c r="I147"/>
      <c r="J147"/>
      <c r="K147"/>
      <c r="L147"/>
      <c r="M147"/>
      <c r="N147"/>
      <c r="O147"/>
    </row>
    <row r="148" spans="2:15" s="59" customFormat="1">
      <c r="B148" s="225" t="s">
        <v>744</v>
      </c>
      <c r="C148" s="226"/>
      <c r="D148" s="226"/>
      <c r="E148" s="226"/>
      <c r="F148" s="79">
        <f>'ANALTYQUEBDP+'!D149</f>
        <v>0</v>
      </c>
      <c r="G148" s="79">
        <f>'ANALTYQUEBDP+'!E149</f>
        <v>0</v>
      </c>
      <c r="H148" s="78">
        <f t="shared" si="3"/>
        <v>0</v>
      </c>
      <c r="I148"/>
      <c r="J148"/>
      <c r="K148"/>
      <c r="L148"/>
      <c r="M148"/>
      <c r="N148"/>
      <c r="O148"/>
    </row>
    <row r="149" spans="2:15" s="59" customFormat="1">
      <c r="B149" s="225" t="s">
        <v>745</v>
      </c>
      <c r="C149" s="226"/>
      <c r="D149" s="226"/>
      <c r="E149" s="226"/>
      <c r="F149" s="79">
        <f>'ANALTYQUEBDP+'!D150</f>
        <v>173</v>
      </c>
      <c r="G149" s="79">
        <f>'ANALTYQUEBDP+'!E150</f>
        <v>-2</v>
      </c>
      <c r="H149" s="78">
        <f t="shared" ref="H149:H211" si="4">F149-G149</f>
        <v>175</v>
      </c>
      <c r="I149"/>
      <c r="J149"/>
      <c r="K149"/>
      <c r="L149"/>
      <c r="M149"/>
      <c r="N149"/>
      <c r="O149"/>
    </row>
    <row r="150" spans="2:15" s="59" customFormat="1">
      <c r="B150" s="225" t="s">
        <v>746</v>
      </c>
      <c r="C150" s="226"/>
      <c r="D150" s="226"/>
      <c r="E150" s="226"/>
      <c r="F150" s="79">
        <f>'ANALTYQUEBDP+'!D151</f>
        <v>0</v>
      </c>
      <c r="G150" s="79">
        <f>'ANALTYQUEBDP+'!E151</f>
        <v>0</v>
      </c>
      <c r="H150" s="78">
        <f t="shared" si="4"/>
        <v>0</v>
      </c>
      <c r="I150"/>
      <c r="J150"/>
      <c r="K150"/>
      <c r="L150"/>
      <c r="M150"/>
      <c r="N150"/>
      <c r="O150"/>
    </row>
    <row r="151" spans="2:15" s="59" customFormat="1" ht="14.65" customHeight="1">
      <c r="B151" s="215" t="s">
        <v>749</v>
      </c>
      <c r="C151" s="216"/>
      <c r="D151" s="216"/>
      <c r="E151" s="216"/>
      <c r="F151" s="78">
        <f>F152+F153</f>
        <v>0</v>
      </c>
      <c r="G151" s="78">
        <f>G152+G153</f>
        <v>0</v>
      </c>
      <c r="H151" s="78">
        <f t="shared" si="4"/>
        <v>0</v>
      </c>
      <c r="I151"/>
      <c r="J151"/>
      <c r="K151"/>
      <c r="L151"/>
      <c r="M151"/>
      <c r="N151"/>
      <c r="O151"/>
    </row>
    <row r="152" spans="2:15" s="59" customFormat="1">
      <c r="B152" s="238" t="s">
        <v>716</v>
      </c>
      <c r="C152" s="239"/>
      <c r="D152" s="239"/>
      <c r="E152" s="239"/>
      <c r="F152" s="79">
        <f>'ANALTYQUEBDP+'!D153</f>
        <v>0</v>
      </c>
      <c r="G152" s="79">
        <f>'ANALTYQUEBDP+'!E153</f>
        <v>0</v>
      </c>
      <c r="H152" s="78">
        <f t="shared" si="4"/>
        <v>0</v>
      </c>
      <c r="I152"/>
      <c r="J152"/>
      <c r="K152"/>
      <c r="L152"/>
      <c r="M152"/>
      <c r="N152"/>
      <c r="O152"/>
    </row>
    <row r="153" spans="2:15" s="59" customFormat="1">
      <c r="B153" s="238" t="s">
        <v>725</v>
      </c>
      <c r="C153" s="239"/>
      <c r="D153" s="239"/>
      <c r="E153" s="239"/>
      <c r="F153" s="79">
        <f>'ANALTYQUEBDP+'!D154</f>
        <v>0</v>
      </c>
      <c r="G153" s="79">
        <f>'ANALTYQUEBDP+'!E154</f>
        <v>0</v>
      </c>
      <c r="H153" s="78">
        <f t="shared" si="4"/>
        <v>0</v>
      </c>
      <c r="I153"/>
      <c r="J153"/>
      <c r="K153"/>
      <c r="L153"/>
      <c r="M153"/>
      <c r="N153"/>
      <c r="O153"/>
    </row>
    <row r="154" spans="2:15" s="59" customFormat="1">
      <c r="B154" s="238" t="s">
        <v>750</v>
      </c>
      <c r="C154" s="239"/>
      <c r="D154" s="239"/>
      <c r="E154" s="239"/>
      <c r="F154" s="79">
        <f>'ANALTYQUEBDP+'!D155</f>
        <v>0</v>
      </c>
      <c r="G154" s="79">
        <f>'ANALTYQUEBDP+'!E155</f>
        <v>0</v>
      </c>
      <c r="H154" s="78">
        <f t="shared" si="4"/>
        <v>0</v>
      </c>
      <c r="I154"/>
      <c r="J154"/>
      <c r="K154"/>
      <c r="L154"/>
      <c r="M154"/>
      <c r="N154"/>
      <c r="O154"/>
    </row>
    <row r="155" spans="2:15" s="59" customFormat="1" ht="14.65" customHeight="1">
      <c r="B155" s="238" t="s">
        <v>751</v>
      </c>
      <c r="C155" s="239"/>
      <c r="D155" s="239"/>
      <c r="E155" s="239"/>
      <c r="F155" s="78">
        <f>F156+F157+F158</f>
        <v>975</v>
      </c>
      <c r="G155" s="78">
        <f>G156+G157+G158</f>
        <v>67</v>
      </c>
      <c r="H155" s="78">
        <f t="shared" si="4"/>
        <v>908</v>
      </c>
      <c r="I155"/>
      <c r="J155"/>
      <c r="K155"/>
      <c r="L155"/>
      <c r="M155"/>
      <c r="N155"/>
      <c r="O155"/>
    </row>
    <row r="156" spans="2:15" s="59" customFormat="1">
      <c r="B156" s="215" t="s">
        <v>752</v>
      </c>
      <c r="C156" s="216"/>
      <c r="D156" s="216"/>
      <c r="E156" s="216"/>
      <c r="F156" s="79">
        <f>'ANALTYQUEBDP+'!D157</f>
        <v>106</v>
      </c>
      <c r="G156" s="79">
        <f>'ANALTYQUEBDP+'!E157</f>
        <v>67</v>
      </c>
      <c r="H156" s="78">
        <f t="shared" si="4"/>
        <v>39</v>
      </c>
      <c r="I156"/>
      <c r="J156"/>
      <c r="K156"/>
      <c r="L156"/>
      <c r="M156"/>
      <c r="N156"/>
      <c r="O156"/>
    </row>
    <row r="157" spans="2:15" s="59" customFormat="1">
      <c r="B157" s="215" t="s">
        <v>753</v>
      </c>
      <c r="C157" s="216"/>
      <c r="D157" s="216"/>
      <c r="E157" s="216"/>
      <c r="F157" s="79">
        <f>'ANALTYQUEBDP+'!D158</f>
        <v>0</v>
      </c>
      <c r="G157" s="79">
        <f>'ANALTYQUEBDP+'!E158</f>
        <v>0</v>
      </c>
      <c r="H157" s="78">
        <f t="shared" si="4"/>
        <v>0</v>
      </c>
      <c r="I157"/>
      <c r="J157"/>
      <c r="K157"/>
      <c r="L157"/>
      <c r="M157"/>
      <c r="N157"/>
      <c r="O157"/>
    </row>
    <row r="158" spans="2:15" s="59" customFormat="1">
      <c r="B158" s="215" t="s">
        <v>754</v>
      </c>
      <c r="C158" s="216"/>
      <c r="D158" s="216"/>
      <c r="E158" s="216"/>
      <c r="F158" s="79">
        <f>'ANALTYQUEBDP+'!D159</f>
        <v>869</v>
      </c>
      <c r="G158" s="79">
        <f>'ANALTYQUEBDP+'!E159</f>
        <v>0</v>
      </c>
      <c r="H158" s="78">
        <f t="shared" si="4"/>
        <v>869</v>
      </c>
      <c r="I158"/>
      <c r="J158"/>
      <c r="K158"/>
      <c r="L158"/>
      <c r="M158"/>
      <c r="N158"/>
      <c r="O158"/>
    </row>
    <row r="159" spans="2:15" s="59" customFormat="1" ht="14.65" customHeight="1">
      <c r="B159" s="219" t="s">
        <v>755</v>
      </c>
      <c r="C159" s="220"/>
      <c r="D159" s="220"/>
      <c r="E159" s="220"/>
      <c r="F159" s="78">
        <f>F160+F166+F177</f>
        <v>209177</v>
      </c>
      <c r="G159" s="78">
        <f>G160+G166+G177</f>
        <v>22123</v>
      </c>
      <c r="H159" s="78">
        <f t="shared" si="4"/>
        <v>187054</v>
      </c>
      <c r="I159"/>
      <c r="J159"/>
      <c r="K159"/>
      <c r="L159"/>
      <c r="M159"/>
      <c r="N159"/>
      <c r="O159"/>
    </row>
    <row r="160" spans="2:15" s="59" customFormat="1">
      <c r="B160" s="232" t="s">
        <v>756</v>
      </c>
      <c r="C160" s="233"/>
      <c r="D160" s="233"/>
      <c r="E160" s="233"/>
      <c r="F160" s="78">
        <f>SUM(F161:F165)</f>
        <v>48824</v>
      </c>
      <c r="G160" s="78">
        <f>SUM(G161:G165)</f>
        <v>2357</v>
      </c>
      <c r="H160" s="78">
        <f t="shared" si="4"/>
        <v>46467</v>
      </c>
      <c r="I160"/>
      <c r="J160"/>
      <c r="K160"/>
      <c r="L160"/>
      <c r="M160"/>
      <c r="N160"/>
      <c r="O160"/>
    </row>
    <row r="161" spans="2:15" s="59" customFormat="1">
      <c r="B161" s="215" t="s">
        <v>757</v>
      </c>
      <c r="C161" s="216"/>
      <c r="D161" s="216"/>
      <c r="E161" s="216"/>
      <c r="F161" s="79">
        <f>'ANALTYQUEBDP+'!D162</f>
        <v>335</v>
      </c>
      <c r="G161" s="79">
        <f>'ANALTYQUEBDP+'!E162</f>
        <v>0</v>
      </c>
      <c r="H161" s="78">
        <f t="shared" si="4"/>
        <v>335</v>
      </c>
      <c r="I161"/>
      <c r="J161"/>
      <c r="K161"/>
      <c r="L161"/>
      <c r="M161"/>
      <c r="N161"/>
      <c r="O161"/>
    </row>
    <row r="162" spans="2:15" s="59" customFormat="1">
      <c r="B162" s="215" t="s">
        <v>758</v>
      </c>
      <c r="C162" s="216"/>
      <c r="D162" s="216"/>
      <c r="E162" s="216"/>
      <c r="F162" s="79">
        <f>'ANALTYQUEBDP+'!D163</f>
        <v>3</v>
      </c>
      <c r="G162" s="79">
        <f>'ANALTYQUEBDP+'!E163</f>
        <v>61</v>
      </c>
      <c r="H162" s="78">
        <f t="shared" si="4"/>
        <v>-58</v>
      </c>
      <c r="I162"/>
      <c r="J162"/>
      <c r="K162"/>
      <c r="L162"/>
      <c r="M162"/>
      <c r="N162"/>
      <c r="O162"/>
    </row>
    <row r="163" spans="2:15" s="59" customFormat="1">
      <c r="B163" s="215" t="s">
        <v>759</v>
      </c>
      <c r="C163" s="216"/>
      <c r="D163" s="216"/>
      <c r="E163" s="216"/>
      <c r="F163" s="79">
        <f>'ANALTYQUEBDP+'!D164</f>
        <v>10</v>
      </c>
      <c r="G163" s="79">
        <f>'ANALTYQUEBDP+'!E164</f>
        <v>109</v>
      </c>
      <c r="H163" s="78">
        <f t="shared" si="4"/>
        <v>-99</v>
      </c>
      <c r="I163"/>
      <c r="J163"/>
      <c r="K163"/>
      <c r="L163"/>
      <c r="M163"/>
      <c r="N163"/>
      <c r="O163"/>
    </row>
    <row r="164" spans="2:15" s="59" customFormat="1">
      <c r="B164" s="215" t="s">
        <v>760</v>
      </c>
      <c r="C164" s="216"/>
      <c r="D164" s="216"/>
      <c r="E164" s="216"/>
      <c r="F164" s="79">
        <f>'ANALTYQUEBDP+'!D165</f>
        <v>0</v>
      </c>
      <c r="G164" s="79">
        <f>'ANALTYQUEBDP+'!E165</f>
        <v>2184</v>
      </c>
      <c r="H164" s="78">
        <f t="shared" si="4"/>
        <v>-2184</v>
      </c>
      <c r="I164"/>
      <c r="J164"/>
      <c r="K164"/>
      <c r="L164"/>
      <c r="M164"/>
      <c r="N164"/>
      <c r="O164"/>
    </row>
    <row r="165" spans="2:15" s="59" customFormat="1">
      <c r="B165" s="215" t="s">
        <v>761</v>
      </c>
      <c r="C165" s="216"/>
      <c r="D165" s="216"/>
      <c r="E165" s="216"/>
      <c r="F165" s="79">
        <f>'ANALTYQUEBDP+'!D166</f>
        <v>48476</v>
      </c>
      <c r="G165" s="79">
        <f>'ANALTYQUEBDP+'!E166</f>
        <v>3</v>
      </c>
      <c r="H165" s="78">
        <f t="shared" si="4"/>
        <v>48473</v>
      </c>
      <c r="I165"/>
      <c r="J165"/>
      <c r="K165"/>
      <c r="L165"/>
      <c r="M165"/>
      <c r="N165"/>
      <c r="O165"/>
    </row>
    <row r="166" spans="2:15" s="59" customFormat="1" ht="14.65" customHeight="1">
      <c r="B166" s="232" t="s">
        <v>762</v>
      </c>
      <c r="C166" s="233"/>
      <c r="D166" s="233"/>
      <c r="E166" s="233"/>
      <c r="F166" s="78">
        <f>F167+F170</f>
        <v>160353</v>
      </c>
      <c r="G166" s="78">
        <f>G167+G170</f>
        <v>19766</v>
      </c>
      <c r="H166" s="78">
        <f t="shared" si="4"/>
        <v>140587</v>
      </c>
      <c r="I166"/>
      <c r="J166"/>
      <c r="K166"/>
      <c r="L166"/>
      <c r="M166"/>
      <c r="N166"/>
      <c r="O166"/>
    </row>
    <row r="167" spans="2:15" s="59" customFormat="1">
      <c r="B167" s="232" t="s">
        <v>763</v>
      </c>
      <c r="C167" s="233"/>
      <c r="D167" s="233"/>
      <c r="E167" s="233"/>
      <c r="F167" s="78">
        <f>F168+F169</f>
        <v>4617</v>
      </c>
      <c r="G167" s="78">
        <f>G168+G169</f>
        <v>18361</v>
      </c>
      <c r="H167" s="78">
        <f t="shared" si="4"/>
        <v>-13744</v>
      </c>
      <c r="I167"/>
      <c r="J167"/>
      <c r="K167"/>
      <c r="L167"/>
      <c r="M167"/>
      <c r="N167"/>
      <c r="O167"/>
    </row>
    <row r="168" spans="2:15" s="59" customFormat="1">
      <c r="B168" s="225" t="s">
        <v>764</v>
      </c>
      <c r="C168" s="226"/>
      <c r="D168" s="226"/>
      <c r="E168" s="226"/>
      <c r="F168" s="79">
        <f>'ANALTYQUEBDP+'!D169</f>
        <v>4617</v>
      </c>
      <c r="G168" s="79">
        <f>'ANALTYQUEBDP+'!E169</f>
        <v>18361</v>
      </c>
      <c r="H168" s="78">
        <f t="shared" si="4"/>
        <v>-13744</v>
      </c>
      <c r="I168"/>
      <c r="J168"/>
      <c r="K168"/>
      <c r="L168"/>
      <c r="M168"/>
      <c r="N168"/>
      <c r="O168"/>
    </row>
    <row r="169" spans="2:15" s="59" customFormat="1">
      <c r="B169" s="225" t="s">
        <v>765</v>
      </c>
      <c r="C169" s="226"/>
      <c r="D169" s="226"/>
      <c r="E169" s="226"/>
      <c r="F169" s="79">
        <f>'ANALTYQUEBDP+'!D170</f>
        <v>0</v>
      </c>
      <c r="G169" s="79">
        <f>'ANALTYQUEBDP+'!E170</f>
        <v>0</v>
      </c>
      <c r="H169" s="78">
        <f t="shared" si="4"/>
        <v>0</v>
      </c>
      <c r="I169"/>
      <c r="J169"/>
      <c r="K169"/>
      <c r="L169"/>
      <c r="M169"/>
      <c r="N169"/>
      <c r="O169"/>
    </row>
    <row r="170" spans="2:15" s="59" customFormat="1">
      <c r="B170" s="232" t="s">
        <v>766</v>
      </c>
      <c r="C170" s="233"/>
      <c r="D170" s="233"/>
      <c r="E170" s="233"/>
      <c r="F170" s="78">
        <f>SUM(F171:F176)</f>
        <v>155736</v>
      </c>
      <c r="G170" s="78">
        <f>SUM(G171:G176)</f>
        <v>1405</v>
      </c>
      <c r="H170" s="78">
        <f t="shared" si="4"/>
        <v>154331</v>
      </c>
      <c r="I170"/>
      <c r="J170"/>
      <c r="K170"/>
      <c r="L170"/>
      <c r="M170"/>
      <c r="N170"/>
      <c r="O170"/>
    </row>
    <row r="171" spans="2:15" s="59" customFormat="1">
      <c r="B171" s="215" t="s">
        <v>767</v>
      </c>
      <c r="C171" s="216"/>
      <c r="D171" s="216"/>
      <c r="E171" s="216"/>
      <c r="F171" s="79">
        <f>'ANALTYQUEBDP+'!D172</f>
        <v>2</v>
      </c>
      <c r="G171" s="79">
        <f>'ANALTYQUEBDP+'!E172</f>
        <v>219</v>
      </c>
      <c r="H171" s="78">
        <f t="shared" si="4"/>
        <v>-217</v>
      </c>
      <c r="I171"/>
      <c r="J171"/>
      <c r="K171"/>
      <c r="L171"/>
      <c r="M171"/>
      <c r="N171"/>
      <c r="O171"/>
    </row>
    <row r="172" spans="2:15" s="59" customFormat="1">
      <c r="B172" s="215" t="s">
        <v>768</v>
      </c>
      <c r="C172" s="216"/>
      <c r="D172" s="216"/>
      <c r="E172" s="216"/>
      <c r="F172" s="79">
        <f>'ANALTYQUEBDP+'!D173</f>
        <v>0</v>
      </c>
      <c r="G172" s="79">
        <f>'ANALTYQUEBDP+'!E173</f>
        <v>56</v>
      </c>
      <c r="H172" s="78">
        <f t="shared" si="4"/>
        <v>-56</v>
      </c>
      <c r="I172"/>
      <c r="J172"/>
      <c r="K172"/>
      <c r="L172"/>
      <c r="M172"/>
      <c r="N172"/>
      <c r="O172"/>
    </row>
    <row r="173" spans="2:15" s="59" customFormat="1">
      <c r="B173" s="215" t="s">
        <v>769</v>
      </c>
      <c r="C173" s="216"/>
      <c r="D173" s="216"/>
      <c r="E173" s="216"/>
      <c r="F173" s="79">
        <f>'ANALTYQUEBDP+'!D174</f>
        <v>621</v>
      </c>
      <c r="G173" s="79">
        <f>'ANALTYQUEBDP+'!E174</f>
        <v>1</v>
      </c>
      <c r="H173" s="78">
        <f t="shared" si="4"/>
        <v>620</v>
      </c>
      <c r="I173"/>
      <c r="J173"/>
      <c r="K173"/>
      <c r="L173"/>
      <c r="M173"/>
      <c r="N173"/>
      <c r="O173"/>
    </row>
    <row r="174" spans="2:15" s="59" customFormat="1">
      <c r="B174" s="215" t="s">
        <v>770</v>
      </c>
      <c r="C174" s="216"/>
      <c r="D174" s="216"/>
      <c r="E174" s="216"/>
      <c r="F174" s="79">
        <f>'ANALTYQUEBDP+'!D175</f>
        <v>-66</v>
      </c>
      <c r="G174" s="79">
        <f>'ANALTYQUEBDP+'!E175</f>
        <v>0</v>
      </c>
      <c r="H174" s="78">
        <f t="shared" si="4"/>
        <v>-66</v>
      </c>
      <c r="I174"/>
      <c r="J174"/>
      <c r="K174"/>
      <c r="L174"/>
      <c r="M174"/>
      <c r="N174"/>
      <c r="O174"/>
    </row>
    <row r="175" spans="2:15" s="59" customFormat="1">
      <c r="B175" s="215" t="s">
        <v>771</v>
      </c>
      <c r="C175" s="216"/>
      <c r="D175" s="216"/>
      <c r="E175" s="216"/>
      <c r="F175" s="79">
        <f>'ANALTYQUEBDP+'!D176</f>
        <v>0</v>
      </c>
      <c r="G175" s="79">
        <f>'ANALTYQUEBDP+'!E176</f>
        <v>63</v>
      </c>
      <c r="H175" s="78">
        <f t="shared" si="4"/>
        <v>-63</v>
      </c>
      <c r="I175"/>
      <c r="J175"/>
      <c r="K175"/>
      <c r="L175"/>
      <c r="M175"/>
      <c r="N175"/>
      <c r="O175"/>
    </row>
    <row r="176" spans="2:15" s="59" customFormat="1">
      <c r="B176" s="215" t="s">
        <v>708</v>
      </c>
      <c r="C176" s="216"/>
      <c r="D176" s="216"/>
      <c r="E176" s="216"/>
      <c r="F176" s="79">
        <f>'ANALTYQUEBDP+'!D177</f>
        <v>155179</v>
      </c>
      <c r="G176" s="79">
        <f>'ANALTYQUEBDP+'!E177</f>
        <v>1066</v>
      </c>
      <c r="H176" s="78">
        <f t="shared" si="4"/>
        <v>154113</v>
      </c>
      <c r="I176"/>
      <c r="J176"/>
      <c r="K176"/>
      <c r="L176"/>
      <c r="M176"/>
      <c r="N176"/>
      <c r="O176"/>
    </row>
    <row r="177" spans="2:15" s="59" customFormat="1" ht="14.65" customHeight="1">
      <c r="B177" s="215" t="s">
        <v>772</v>
      </c>
      <c r="C177" s="216"/>
      <c r="D177" s="216"/>
      <c r="E177" s="216"/>
      <c r="F177" s="79">
        <f>'ANALTYQUEBDP+'!D178</f>
        <v>0</v>
      </c>
      <c r="G177" s="79">
        <f>'ANALTYQUEBDP+'!E178</f>
        <v>0</v>
      </c>
      <c r="H177" s="78">
        <f t="shared" si="4"/>
        <v>0</v>
      </c>
      <c r="I177"/>
      <c r="J177"/>
      <c r="K177"/>
      <c r="L177"/>
      <c r="M177"/>
      <c r="N177"/>
      <c r="O177"/>
    </row>
    <row r="178" spans="2:15" s="59" customFormat="1">
      <c r="B178" s="219" t="s">
        <v>773</v>
      </c>
      <c r="C178" s="220"/>
      <c r="D178" s="220"/>
      <c r="E178" s="220"/>
      <c r="F178" s="78">
        <f>F179+F182</f>
        <v>28019</v>
      </c>
      <c r="G178" s="78">
        <f>G179+G182</f>
        <v>77</v>
      </c>
      <c r="H178" s="78">
        <f t="shared" si="4"/>
        <v>27942</v>
      </c>
      <c r="I178"/>
      <c r="J178"/>
      <c r="K178"/>
      <c r="L178"/>
      <c r="M178"/>
      <c r="N178"/>
      <c r="O178"/>
    </row>
    <row r="179" spans="2:15" s="59" customFormat="1">
      <c r="B179" s="238" t="s">
        <v>774</v>
      </c>
      <c r="C179" s="239"/>
      <c r="D179" s="239"/>
      <c r="E179" s="239"/>
      <c r="F179" s="78">
        <f>F180+F181</f>
        <v>0</v>
      </c>
      <c r="G179" s="78">
        <f>G180+G181</f>
        <v>0</v>
      </c>
      <c r="H179" s="78">
        <f t="shared" si="4"/>
        <v>0</v>
      </c>
      <c r="I179"/>
      <c r="J179"/>
      <c r="K179"/>
      <c r="L179"/>
      <c r="M179"/>
      <c r="N179"/>
      <c r="O179"/>
    </row>
    <row r="180" spans="2:15" s="59" customFormat="1">
      <c r="B180" s="215" t="s">
        <v>775</v>
      </c>
      <c r="C180" s="216"/>
      <c r="D180" s="216"/>
      <c r="E180" s="216"/>
      <c r="F180" s="79">
        <f>'ANALTYQUEBDP+'!D181</f>
        <v>0</v>
      </c>
      <c r="G180" s="79">
        <f>'ANALTYQUEBDP+'!E181</f>
        <v>0</v>
      </c>
      <c r="H180" s="78">
        <f t="shared" si="4"/>
        <v>0</v>
      </c>
      <c r="I180"/>
      <c r="J180"/>
      <c r="K180"/>
      <c r="L180"/>
      <c r="M180"/>
      <c r="N180"/>
      <c r="O180"/>
    </row>
    <row r="181" spans="2:15" s="59" customFormat="1">
      <c r="B181" s="215" t="s">
        <v>776</v>
      </c>
      <c r="C181" s="216"/>
      <c r="D181" s="216"/>
      <c r="E181" s="216"/>
      <c r="F181" s="79">
        <f>'ANALTYQUEBDP+'!D182</f>
        <v>0</v>
      </c>
      <c r="G181" s="79">
        <f>'ANALTYQUEBDP+'!E182</f>
        <v>0</v>
      </c>
      <c r="H181" s="78">
        <f t="shared" si="4"/>
        <v>0</v>
      </c>
      <c r="I181"/>
      <c r="J181"/>
      <c r="K181"/>
      <c r="L181"/>
      <c r="M181"/>
      <c r="N181"/>
      <c r="O181"/>
    </row>
    <row r="182" spans="2:15" s="59" customFormat="1">
      <c r="B182" s="238" t="s">
        <v>777</v>
      </c>
      <c r="C182" s="239"/>
      <c r="D182" s="239"/>
      <c r="E182" s="239"/>
      <c r="F182" s="78">
        <f>F183+F186</f>
        <v>28019</v>
      </c>
      <c r="G182" s="78">
        <f>G183+G186</f>
        <v>77</v>
      </c>
      <c r="H182" s="78">
        <f t="shared" si="4"/>
        <v>27942</v>
      </c>
      <c r="I182"/>
      <c r="J182"/>
      <c r="K182"/>
      <c r="L182"/>
      <c r="M182"/>
      <c r="N182"/>
      <c r="O182"/>
    </row>
    <row r="183" spans="2:15" s="59" customFormat="1">
      <c r="B183" s="238" t="s">
        <v>778</v>
      </c>
      <c r="C183" s="239"/>
      <c r="D183" s="239"/>
      <c r="E183" s="239"/>
      <c r="F183" s="78">
        <f>F184+F185</f>
        <v>27439</v>
      </c>
      <c r="G183" s="78">
        <f>G184+G185</f>
        <v>43</v>
      </c>
      <c r="H183" s="78">
        <f t="shared" si="4"/>
        <v>27396</v>
      </c>
      <c r="I183"/>
      <c r="J183"/>
      <c r="K183"/>
      <c r="L183"/>
      <c r="M183"/>
      <c r="N183"/>
      <c r="O183"/>
    </row>
    <row r="184" spans="2:15" s="59" customFormat="1">
      <c r="B184" s="215" t="s">
        <v>779</v>
      </c>
      <c r="C184" s="216"/>
      <c r="D184" s="216"/>
      <c r="E184" s="216"/>
      <c r="F184" s="79">
        <f>'ANALTYQUEBDP+'!D185</f>
        <v>0</v>
      </c>
      <c r="G184" s="79">
        <f>'ANALTYQUEBDP+'!E185</f>
        <v>0</v>
      </c>
      <c r="H184" s="78">
        <f t="shared" si="4"/>
        <v>0</v>
      </c>
      <c r="I184"/>
      <c r="J184"/>
      <c r="K184"/>
      <c r="L184"/>
      <c r="M184"/>
      <c r="N184"/>
      <c r="O184"/>
    </row>
    <row r="185" spans="2:15" s="59" customFormat="1">
      <c r="B185" s="215" t="s">
        <v>780</v>
      </c>
      <c r="C185" s="216"/>
      <c r="D185" s="216"/>
      <c r="E185" s="216"/>
      <c r="F185" s="79">
        <f>'ANALTYQUEBDP+'!D186</f>
        <v>27439</v>
      </c>
      <c r="G185" s="79">
        <f>'ANALTYQUEBDP+'!E186</f>
        <v>43</v>
      </c>
      <c r="H185" s="78">
        <f t="shared" si="4"/>
        <v>27396</v>
      </c>
      <c r="I185"/>
      <c r="J185"/>
      <c r="K185"/>
      <c r="L185"/>
      <c r="M185"/>
      <c r="N185"/>
      <c r="O185"/>
    </row>
    <row r="186" spans="2:15" s="59" customFormat="1">
      <c r="B186" s="238" t="s">
        <v>781</v>
      </c>
      <c r="C186" s="239"/>
      <c r="D186" s="239"/>
      <c r="E186" s="239"/>
      <c r="F186" s="78">
        <f>F187+F188</f>
        <v>580</v>
      </c>
      <c r="G186" s="78">
        <f>G187+G188</f>
        <v>34</v>
      </c>
      <c r="H186" s="78">
        <f t="shared" si="4"/>
        <v>546</v>
      </c>
      <c r="I186"/>
      <c r="J186"/>
      <c r="K186"/>
      <c r="L186"/>
      <c r="M186"/>
      <c r="N186"/>
      <c r="O186"/>
    </row>
    <row r="187" spans="2:15" s="59" customFormat="1" ht="14.65" customHeight="1">
      <c r="B187" s="215" t="s">
        <v>779</v>
      </c>
      <c r="C187" s="216"/>
      <c r="D187" s="216"/>
      <c r="E187" s="216"/>
      <c r="F187" s="79">
        <f>'ANALTYQUEBDP+'!D188</f>
        <v>0</v>
      </c>
      <c r="G187" s="79">
        <f>'ANALTYQUEBDP+'!E188</f>
        <v>0</v>
      </c>
      <c r="H187" s="78">
        <f t="shared" si="4"/>
        <v>0</v>
      </c>
      <c r="I187"/>
      <c r="J187"/>
      <c r="K187"/>
      <c r="L187"/>
      <c r="M187"/>
      <c r="N187"/>
      <c r="O187"/>
    </row>
    <row r="188" spans="2:15" s="59" customFormat="1" ht="14.65" customHeight="1">
      <c r="B188" s="215" t="s">
        <v>780</v>
      </c>
      <c r="C188" s="216"/>
      <c r="D188" s="216"/>
      <c r="E188" s="216"/>
      <c r="F188" s="79">
        <f>'ANALTYQUEBDP+'!D189</f>
        <v>580</v>
      </c>
      <c r="G188" s="79">
        <f>'ANALTYQUEBDP+'!E189</f>
        <v>34</v>
      </c>
      <c r="H188" s="78">
        <f t="shared" si="4"/>
        <v>546</v>
      </c>
      <c r="I188"/>
      <c r="J188"/>
      <c r="K188"/>
      <c r="L188"/>
      <c r="M188"/>
      <c r="N188"/>
      <c r="O188"/>
    </row>
    <row r="189" spans="2:15" s="85" customFormat="1" ht="42" customHeight="1">
      <c r="B189" s="240" t="s">
        <v>648</v>
      </c>
      <c r="C189" s="240"/>
      <c r="D189" s="240"/>
      <c r="E189" s="240"/>
      <c r="F189" s="106" t="s">
        <v>874</v>
      </c>
      <c r="G189" s="106" t="s">
        <v>875</v>
      </c>
      <c r="H189" s="107" t="s">
        <v>876</v>
      </c>
      <c r="I189" s="84"/>
      <c r="J189" s="84"/>
      <c r="K189" s="84"/>
      <c r="L189" s="84"/>
      <c r="M189" s="84"/>
      <c r="N189" s="84"/>
      <c r="O189" s="84"/>
    </row>
    <row r="190" spans="2:15" s="59" customFormat="1" ht="14.65" customHeight="1">
      <c r="B190" s="219" t="s">
        <v>782</v>
      </c>
      <c r="C190" s="220"/>
      <c r="D190" s="220"/>
      <c r="E190" s="220"/>
      <c r="F190" s="78">
        <f>F191+F212+F265+F284</f>
        <v>591668</v>
      </c>
      <c r="G190" s="78">
        <f>G191+G212+G265+G284</f>
        <v>447992</v>
      </c>
      <c r="H190" s="78">
        <f t="shared" si="4"/>
        <v>143676</v>
      </c>
      <c r="I190"/>
      <c r="J190"/>
      <c r="K190"/>
      <c r="L190"/>
      <c r="M190"/>
      <c r="N190"/>
      <c r="O190"/>
    </row>
    <row r="191" spans="2:15" s="59" customFormat="1">
      <c r="B191" s="219" t="s">
        <v>783</v>
      </c>
      <c r="C191" s="220"/>
      <c r="D191" s="220"/>
      <c r="E191" s="220"/>
      <c r="F191" s="78">
        <f>F192+F201</f>
        <v>144572</v>
      </c>
      <c r="G191" s="78">
        <f>G192+G201</f>
        <v>267898</v>
      </c>
      <c r="H191" s="78">
        <f t="shared" si="4"/>
        <v>-123326</v>
      </c>
      <c r="I191"/>
      <c r="J191"/>
      <c r="K191"/>
      <c r="L191"/>
      <c r="M191"/>
      <c r="N191"/>
      <c r="O191"/>
    </row>
    <row r="192" spans="2:15" s="59" customFormat="1">
      <c r="B192" s="232" t="s">
        <v>340</v>
      </c>
      <c r="C192" s="233"/>
      <c r="D192" s="233"/>
      <c r="E192" s="233"/>
      <c r="F192" s="78">
        <f>F193+F200</f>
        <v>108387</v>
      </c>
      <c r="G192" s="78">
        <f>G193+G200</f>
        <v>218372</v>
      </c>
      <c r="H192" s="78">
        <f t="shared" si="4"/>
        <v>-109985</v>
      </c>
      <c r="I192"/>
      <c r="J192"/>
      <c r="K192"/>
      <c r="L192"/>
      <c r="M192"/>
      <c r="N192"/>
      <c r="O192"/>
    </row>
    <row r="193" spans="2:15" s="59" customFormat="1">
      <c r="B193" s="225" t="s">
        <v>784</v>
      </c>
      <c r="C193" s="226"/>
      <c r="D193" s="226"/>
      <c r="E193" s="226"/>
      <c r="F193" s="78">
        <f>F194+F195+F196</f>
        <v>0</v>
      </c>
      <c r="G193" s="78">
        <f>G194+G195+G196</f>
        <v>1049</v>
      </c>
      <c r="H193" s="78">
        <f t="shared" si="4"/>
        <v>-1049</v>
      </c>
      <c r="I193"/>
      <c r="J193"/>
      <c r="K193"/>
      <c r="L193"/>
      <c r="M193"/>
      <c r="N193"/>
      <c r="O193"/>
    </row>
    <row r="194" spans="2:15" s="59" customFormat="1">
      <c r="B194" s="221" t="s">
        <v>726</v>
      </c>
      <c r="C194" s="222"/>
      <c r="D194" s="222"/>
      <c r="E194" s="222"/>
      <c r="F194" s="79">
        <f>'ANALTYQUEBDP+'!E195-'ANALTYQUEBDP+'!D195</f>
        <v>0</v>
      </c>
      <c r="G194" s="79">
        <f>'ANALTYQUEBDP+'!D212-'ANALTYQUEBDP+'!E212</f>
        <v>1049</v>
      </c>
      <c r="H194" s="78">
        <f>F194-G194</f>
        <v>-1049</v>
      </c>
      <c r="I194"/>
      <c r="J194"/>
      <c r="K194"/>
      <c r="L194"/>
      <c r="M194"/>
      <c r="N194"/>
      <c r="O194"/>
    </row>
    <row r="195" spans="2:15" s="59" customFormat="1">
      <c r="B195" s="221" t="s">
        <v>727</v>
      </c>
      <c r="C195" s="222"/>
      <c r="D195" s="222"/>
      <c r="E195" s="222"/>
      <c r="F195" s="79">
        <f>'ANALTYQUEBDP+'!E196-'ANALTYQUEBDP+'!D196</f>
        <v>0</v>
      </c>
      <c r="G195" s="79">
        <f>'ANALTYQUEBDP+'!D213-'ANALTYQUEBDP+'!E213</f>
        <v>0</v>
      </c>
      <c r="H195" s="78">
        <f>F195-G195</f>
        <v>0</v>
      </c>
      <c r="I195"/>
      <c r="J195"/>
      <c r="K195"/>
      <c r="L195"/>
      <c r="M195"/>
      <c r="N195"/>
      <c r="O195"/>
    </row>
    <row r="196" spans="2:15" s="59" customFormat="1">
      <c r="B196" s="221" t="s">
        <v>728</v>
      </c>
      <c r="C196" s="222"/>
      <c r="D196" s="222"/>
      <c r="E196" s="222"/>
      <c r="F196" s="78">
        <f>F197+F198+F199</f>
        <v>0</v>
      </c>
      <c r="G196" s="78">
        <f>G197+G198+G199</f>
        <v>0</v>
      </c>
      <c r="H196" s="78">
        <f t="shared" si="4"/>
        <v>0</v>
      </c>
      <c r="I196"/>
      <c r="J196"/>
      <c r="K196"/>
      <c r="L196"/>
      <c r="M196"/>
      <c r="N196"/>
      <c r="O196"/>
    </row>
    <row r="197" spans="2:15" s="59" customFormat="1">
      <c r="B197" s="221" t="s">
        <v>729</v>
      </c>
      <c r="C197" s="222"/>
      <c r="D197" s="222"/>
      <c r="E197" s="222"/>
      <c r="F197" s="79">
        <f>'ANALTYQUEBDP+'!E198-'ANALTYQUEBDP+'!D198</f>
        <v>0</v>
      </c>
      <c r="G197" s="79">
        <f>'ANALTYQUEBDP+'!D215-'ANALTYQUEBDP+'!E215</f>
        <v>0</v>
      </c>
      <c r="H197" s="78">
        <f t="shared" si="4"/>
        <v>0</v>
      </c>
      <c r="I197"/>
      <c r="J197"/>
      <c r="K197"/>
      <c r="L197"/>
      <c r="M197"/>
      <c r="N197"/>
      <c r="O197"/>
    </row>
    <row r="198" spans="2:15" s="59" customFormat="1">
      <c r="B198" s="221" t="s">
        <v>730</v>
      </c>
      <c r="C198" s="222"/>
      <c r="D198" s="222"/>
      <c r="E198" s="222"/>
      <c r="F198" s="79">
        <f>'ANALTYQUEBDP+'!E199-'ANALTYQUEBDP+'!D199</f>
        <v>0</v>
      </c>
      <c r="G198" s="79">
        <f>'ANALTYQUEBDP+'!D216-'ANALTYQUEBDP+'!E216</f>
        <v>0</v>
      </c>
      <c r="H198" s="78">
        <f t="shared" si="4"/>
        <v>0</v>
      </c>
      <c r="I198"/>
      <c r="J198"/>
      <c r="K198"/>
      <c r="L198"/>
      <c r="M198"/>
      <c r="N198"/>
      <c r="O198"/>
    </row>
    <row r="199" spans="2:15" s="59" customFormat="1">
      <c r="B199" s="221" t="s">
        <v>731</v>
      </c>
      <c r="C199" s="222"/>
      <c r="D199" s="222"/>
      <c r="E199" s="222"/>
      <c r="F199" s="79">
        <f>'ANALTYQUEBDP+'!E200-'ANALTYQUEBDP+'!D200</f>
        <v>0</v>
      </c>
      <c r="G199" s="79">
        <f>'ANALTYQUEBDP+'!D217-'ANALTYQUEBDP+'!E217</f>
        <v>0</v>
      </c>
      <c r="H199" s="78">
        <f t="shared" si="4"/>
        <v>0</v>
      </c>
      <c r="I199"/>
      <c r="J199"/>
      <c r="K199"/>
      <c r="L199"/>
      <c r="M199"/>
      <c r="N199"/>
      <c r="O199"/>
    </row>
    <row r="200" spans="2:15" s="59" customFormat="1" ht="14.65" customHeight="1">
      <c r="B200" s="225" t="s">
        <v>785</v>
      </c>
      <c r="C200" s="226"/>
      <c r="D200" s="226"/>
      <c r="E200" s="226"/>
      <c r="F200" s="79">
        <f>'ANALTYQUEBDP+'!E201-'ANALTYQUEBDP+'!D201</f>
        <v>108387</v>
      </c>
      <c r="G200" s="79">
        <f>'ANALTYQUEBDP+'!D218-'ANALTYQUEBDP+'!E218</f>
        <v>217323</v>
      </c>
      <c r="H200" s="78">
        <f t="shared" si="4"/>
        <v>-108936</v>
      </c>
      <c r="I200"/>
      <c r="J200"/>
      <c r="K200"/>
      <c r="L200"/>
      <c r="M200"/>
      <c r="N200"/>
      <c r="O200"/>
    </row>
    <row r="201" spans="2:15" s="59" customFormat="1" ht="14.65" customHeight="1">
      <c r="B201" s="232" t="s">
        <v>322</v>
      </c>
      <c r="C201" s="233"/>
      <c r="D201" s="233"/>
      <c r="E201" s="233"/>
      <c r="F201" s="78">
        <f>F202+F205+F208</f>
        <v>36185</v>
      </c>
      <c r="G201" s="78">
        <f>G202+G205+G208</f>
        <v>49526</v>
      </c>
      <c r="H201" s="78">
        <f t="shared" si="4"/>
        <v>-13341</v>
      </c>
      <c r="I201"/>
      <c r="J201"/>
      <c r="K201"/>
      <c r="L201"/>
      <c r="M201"/>
      <c r="N201"/>
      <c r="O201"/>
    </row>
    <row r="202" spans="2:15" s="59" customFormat="1">
      <c r="B202" s="215" t="s">
        <v>726</v>
      </c>
      <c r="C202" s="216"/>
      <c r="D202" s="216"/>
      <c r="E202" s="216"/>
      <c r="F202" s="78">
        <f>F203+F204</f>
        <v>28886</v>
      </c>
      <c r="G202" s="78">
        <f>G203+G204</f>
        <v>40445</v>
      </c>
      <c r="H202" s="78">
        <f t="shared" si="4"/>
        <v>-11559</v>
      </c>
      <c r="I202"/>
      <c r="J202"/>
      <c r="K202"/>
      <c r="L202"/>
      <c r="M202"/>
      <c r="N202"/>
      <c r="O202"/>
    </row>
    <row r="203" spans="2:15" s="59" customFormat="1">
      <c r="B203" s="225" t="s">
        <v>786</v>
      </c>
      <c r="C203" s="226"/>
      <c r="D203" s="226"/>
      <c r="E203" s="226"/>
      <c r="F203" s="79">
        <f>'ANALTYQUEBDP+'!E204-'ANALTYQUEBDP+'!D204</f>
        <v>29885</v>
      </c>
      <c r="G203" s="79"/>
      <c r="H203" s="78">
        <f t="shared" si="4"/>
        <v>29885</v>
      </c>
      <c r="I203"/>
      <c r="J203"/>
      <c r="K203"/>
      <c r="L203"/>
      <c r="M203"/>
      <c r="N203"/>
      <c r="O203"/>
    </row>
    <row r="204" spans="2:15" s="59" customFormat="1">
      <c r="B204" s="225" t="s">
        <v>787</v>
      </c>
      <c r="C204" s="226"/>
      <c r="D204" s="226"/>
      <c r="E204" s="226"/>
      <c r="F204" s="79">
        <f>'ANALTYQUEBDP+'!E205-'ANALTYQUEBDP+'!D205</f>
        <v>-999</v>
      </c>
      <c r="G204" s="79">
        <f>'TYPEBDP6+'!L159</f>
        <v>40445</v>
      </c>
      <c r="H204" s="78">
        <f t="shared" si="4"/>
        <v>-41444</v>
      </c>
      <c r="I204"/>
      <c r="J204"/>
      <c r="K204"/>
      <c r="L204"/>
      <c r="M204"/>
      <c r="N204"/>
      <c r="O204"/>
    </row>
    <row r="205" spans="2:15" s="59" customFormat="1" ht="14.65" customHeight="1">
      <c r="B205" s="221" t="s">
        <v>865</v>
      </c>
      <c r="C205" s="222"/>
      <c r="D205" s="222"/>
      <c r="E205" s="222"/>
      <c r="F205" s="78">
        <f>F206+F207</f>
        <v>0</v>
      </c>
      <c r="G205" s="78">
        <f>G206+G207</f>
        <v>0</v>
      </c>
      <c r="H205" s="78">
        <f t="shared" si="4"/>
        <v>0</v>
      </c>
      <c r="I205"/>
      <c r="J205"/>
      <c r="K205"/>
      <c r="L205"/>
      <c r="M205"/>
      <c r="N205"/>
      <c r="O205"/>
    </row>
    <row r="206" spans="2:15" s="59" customFormat="1" ht="14.65" customHeight="1">
      <c r="B206" s="225" t="s">
        <v>786</v>
      </c>
      <c r="C206" s="226"/>
      <c r="D206" s="226"/>
      <c r="E206" s="226"/>
      <c r="F206" s="79"/>
      <c r="G206" s="79"/>
      <c r="H206" s="78">
        <f t="shared" si="4"/>
        <v>0</v>
      </c>
      <c r="I206"/>
      <c r="J206"/>
      <c r="K206"/>
      <c r="L206"/>
      <c r="M206"/>
      <c r="N206"/>
      <c r="O206"/>
    </row>
    <row r="207" spans="2:15" s="59" customFormat="1" ht="14.65" customHeight="1">
      <c r="B207" s="225" t="s">
        <v>787</v>
      </c>
      <c r="C207" s="226"/>
      <c r="D207" s="226"/>
      <c r="E207" s="226"/>
      <c r="F207" s="79">
        <f>'TYPEBDP6+'!K160</f>
        <v>0</v>
      </c>
      <c r="G207" s="79">
        <f>'TYPEBDP6+'!L160</f>
        <v>0</v>
      </c>
      <c r="H207" s="78">
        <f t="shared" si="4"/>
        <v>0</v>
      </c>
      <c r="I207"/>
      <c r="K207"/>
      <c r="L207"/>
      <c r="M207"/>
      <c r="N207"/>
      <c r="O207"/>
    </row>
    <row r="208" spans="2:15" s="59" customFormat="1" ht="14.65" customHeight="1">
      <c r="B208" s="238" t="s">
        <v>728</v>
      </c>
      <c r="C208" s="239"/>
      <c r="D208" s="239"/>
      <c r="E208" s="239"/>
      <c r="F208" s="78">
        <f>F209+F210+F211</f>
        <v>7299</v>
      </c>
      <c r="G208" s="78">
        <f>G209+G210+G211</f>
        <v>9081</v>
      </c>
      <c r="H208" s="78">
        <f t="shared" si="4"/>
        <v>-1782</v>
      </c>
      <c r="I208"/>
      <c r="K208"/>
      <c r="L208"/>
      <c r="M208"/>
      <c r="N208"/>
      <c r="O208"/>
    </row>
    <row r="209" spans="2:15" s="59" customFormat="1" ht="14.65" customHeight="1">
      <c r="B209" s="238" t="s">
        <v>729</v>
      </c>
      <c r="C209" s="239"/>
      <c r="D209" s="239"/>
      <c r="E209" s="239"/>
      <c r="F209" s="79"/>
      <c r="G209" s="79"/>
      <c r="H209" s="78">
        <f t="shared" si="4"/>
        <v>0</v>
      </c>
      <c r="I209"/>
      <c r="K209"/>
      <c r="L209"/>
      <c r="M209"/>
      <c r="N209"/>
      <c r="O209"/>
    </row>
    <row r="210" spans="2:15" s="59" customFormat="1" ht="14.65" customHeight="1">
      <c r="B210" s="238" t="s">
        <v>730</v>
      </c>
      <c r="C210" s="239"/>
      <c r="D210" s="239"/>
      <c r="E210" s="239"/>
      <c r="F210" s="79"/>
      <c r="G210" s="79"/>
      <c r="H210" s="78">
        <f t="shared" si="4"/>
        <v>0</v>
      </c>
      <c r="I210"/>
      <c r="J210"/>
      <c r="K210"/>
      <c r="L210"/>
      <c r="M210"/>
      <c r="N210"/>
      <c r="O210"/>
    </row>
    <row r="211" spans="2:15" s="59" customFormat="1" ht="14.65" customHeight="1">
      <c r="B211" s="238" t="s">
        <v>731</v>
      </c>
      <c r="C211" s="239"/>
      <c r="D211" s="239"/>
      <c r="E211" s="239"/>
      <c r="F211" s="79">
        <f>-'ANALTYQUEBDP+'!D220+'ANALTYQUEBDP+'!E220</f>
        <v>7299</v>
      </c>
      <c r="G211" s="79">
        <f>'TYPEBDP6+'!L164</f>
        <v>9081</v>
      </c>
      <c r="H211" s="78">
        <f t="shared" si="4"/>
        <v>-1782</v>
      </c>
      <c r="I211"/>
      <c r="J211"/>
      <c r="K211"/>
      <c r="L211"/>
      <c r="M211"/>
      <c r="N211"/>
      <c r="O211"/>
    </row>
    <row r="212" spans="2:15" s="59" customFormat="1" ht="14.65" customHeight="1">
      <c r="B212" s="219" t="s">
        <v>788</v>
      </c>
      <c r="C212" s="220"/>
      <c r="D212" s="220"/>
      <c r="E212" s="220"/>
      <c r="F212" s="78">
        <f>F213+F249</f>
        <v>-55958</v>
      </c>
      <c r="G212" s="78">
        <f t="shared" ref="G212" si="5">G213+G249</f>
        <v>136654</v>
      </c>
      <c r="H212" s="78">
        <f t="shared" ref="H212:H254" si="6">F212-G212</f>
        <v>-192612</v>
      </c>
      <c r="I212"/>
      <c r="J212"/>
      <c r="K212"/>
      <c r="L212"/>
      <c r="M212"/>
      <c r="N212"/>
      <c r="O212"/>
    </row>
    <row r="213" spans="2:15" s="59" customFormat="1" ht="14.65" customHeight="1">
      <c r="B213" s="238" t="s">
        <v>340</v>
      </c>
      <c r="C213" s="239"/>
      <c r="D213" s="239"/>
      <c r="E213" s="239"/>
      <c r="F213" s="78">
        <f>F214+F221+F228+F235+F242</f>
        <v>0</v>
      </c>
      <c r="G213" s="78">
        <f t="shared" ref="G213" si="7">G214+G221+G228+G235+G242</f>
        <v>216</v>
      </c>
      <c r="H213" s="78">
        <f t="shared" si="6"/>
        <v>-216</v>
      </c>
      <c r="I213"/>
      <c r="J213"/>
      <c r="K213"/>
      <c r="L213"/>
      <c r="M213"/>
      <c r="N213"/>
      <c r="O213"/>
    </row>
    <row r="214" spans="2:15" s="59" customFormat="1" ht="14.65" customHeight="1">
      <c r="B214" s="238" t="s">
        <v>789</v>
      </c>
      <c r="C214" s="239"/>
      <c r="D214" s="239"/>
      <c r="E214" s="239"/>
      <c r="F214" s="78">
        <f>F215+F218</f>
        <v>0</v>
      </c>
      <c r="G214" s="78">
        <f t="shared" ref="G214" si="8">G215+G218</f>
        <v>0</v>
      </c>
      <c r="H214" s="78">
        <f t="shared" si="6"/>
        <v>0</v>
      </c>
      <c r="I214"/>
      <c r="J214"/>
      <c r="K214"/>
      <c r="L214"/>
      <c r="M214"/>
      <c r="N214"/>
      <c r="O214"/>
    </row>
    <row r="215" spans="2:15" s="59" customFormat="1" ht="14.65" customHeight="1">
      <c r="B215" s="238" t="s">
        <v>790</v>
      </c>
      <c r="C215" s="239"/>
      <c r="D215" s="239"/>
      <c r="E215" s="239"/>
      <c r="F215" s="78">
        <f t="shared" ref="F215:G215" si="9">F216+F217</f>
        <v>0</v>
      </c>
      <c r="G215" s="78">
        <f t="shared" si="9"/>
        <v>0</v>
      </c>
      <c r="H215" s="78">
        <f t="shared" si="6"/>
        <v>0</v>
      </c>
      <c r="I215"/>
      <c r="J215"/>
      <c r="K215"/>
      <c r="L215"/>
      <c r="M215"/>
      <c r="N215"/>
      <c r="O215"/>
    </row>
    <row r="216" spans="2:15" s="59" customFormat="1" ht="14.65" customHeight="1">
      <c r="B216" s="215" t="s">
        <v>791</v>
      </c>
      <c r="C216" s="216"/>
      <c r="D216" s="216"/>
      <c r="E216" s="216"/>
      <c r="F216" s="79">
        <f>-'ANALTYQUEBDP+'!D231+'ANALTYQUEBDP+'!E231</f>
        <v>0</v>
      </c>
      <c r="G216" s="79">
        <f>'ANALTYQUEBDP+'!D284-'ANALTYQUEBDP+'!E284</f>
        <v>0</v>
      </c>
      <c r="H216" s="78">
        <f t="shared" si="6"/>
        <v>0</v>
      </c>
      <c r="I216"/>
      <c r="J216"/>
      <c r="K216"/>
      <c r="L216"/>
      <c r="M216"/>
      <c r="N216"/>
      <c r="O216"/>
    </row>
    <row r="217" spans="2:15" s="59" customFormat="1" ht="14.65" customHeight="1">
      <c r="B217" s="215" t="s">
        <v>792</v>
      </c>
      <c r="C217" s="216"/>
      <c r="D217" s="216"/>
      <c r="E217" s="216"/>
      <c r="F217" s="79">
        <f>-'ANALTYQUEBDP+'!D232+'ANALTYQUEBDP+'!E232</f>
        <v>0</v>
      </c>
      <c r="G217" s="79">
        <f>'ANALTYQUEBDP+'!D285-'ANALTYQUEBDP+'!E285</f>
        <v>0</v>
      </c>
      <c r="H217" s="78">
        <f t="shared" si="6"/>
        <v>0</v>
      </c>
      <c r="I217"/>
      <c r="J217"/>
      <c r="K217"/>
      <c r="L217"/>
      <c r="M217"/>
      <c r="N217"/>
      <c r="O217"/>
    </row>
    <row r="218" spans="2:15" s="59" customFormat="1" ht="14.65" customHeight="1">
      <c r="B218" s="238" t="s">
        <v>793</v>
      </c>
      <c r="C218" s="239"/>
      <c r="D218" s="239"/>
      <c r="E218" s="239"/>
      <c r="F218" s="78">
        <f t="shared" ref="F218:G218" si="10">F219+F220</f>
        <v>0</v>
      </c>
      <c r="G218" s="78">
        <f t="shared" si="10"/>
        <v>0</v>
      </c>
      <c r="H218" s="78">
        <f t="shared" si="6"/>
        <v>0</v>
      </c>
      <c r="I218"/>
      <c r="J218"/>
      <c r="K218"/>
      <c r="L218"/>
      <c r="M218"/>
      <c r="N218"/>
      <c r="O218"/>
    </row>
    <row r="219" spans="2:15" s="59" customFormat="1" ht="14.65" customHeight="1">
      <c r="B219" s="215" t="s">
        <v>794</v>
      </c>
      <c r="C219" s="216"/>
      <c r="D219" s="216"/>
      <c r="E219" s="216"/>
      <c r="F219" s="79">
        <f>-'ANALTYQUEBDP+'!D234+'ANALTYQUEBDP+'!E234</f>
        <v>0</v>
      </c>
      <c r="G219" s="79">
        <f>'ANALTYQUEBDP+'!D287-'ANALTYQUEBDP+'!E287</f>
        <v>0</v>
      </c>
      <c r="H219" s="78">
        <f t="shared" si="6"/>
        <v>0</v>
      </c>
      <c r="I219"/>
      <c r="J219"/>
      <c r="K219"/>
      <c r="L219"/>
      <c r="M219"/>
      <c r="N219"/>
      <c r="O219"/>
    </row>
    <row r="220" spans="2:15" s="59" customFormat="1" ht="14.65" customHeight="1">
      <c r="B220" s="215" t="s">
        <v>737</v>
      </c>
      <c r="C220" s="216"/>
      <c r="D220" s="216"/>
      <c r="E220" s="216"/>
      <c r="F220" s="79">
        <f>-'ANALTYQUEBDP+'!D235+'ANALTYQUEBDP+'!E235</f>
        <v>0</v>
      </c>
      <c r="G220" s="79">
        <f>'ANALTYQUEBDP+'!D288-'ANALTYQUEBDP+'!E288</f>
        <v>0</v>
      </c>
      <c r="H220" s="78">
        <f t="shared" si="6"/>
        <v>0</v>
      </c>
      <c r="I220"/>
      <c r="J220"/>
      <c r="K220"/>
      <c r="L220"/>
      <c r="M220"/>
      <c r="N220"/>
      <c r="O220"/>
    </row>
    <row r="221" spans="2:15" s="59" customFormat="1" ht="14.65" customHeight="1">
      <c r="B221" s="238" t="s">
        <v>795</v>
      </c>
      <c r="C221" s="239"/>
      <c r="D221" s="239"/>
      <c r="E221" s="239"/>
      <c r="F221" s="78">
        <f>F222+F225</f>
        <v>0</v>
      </c>
      <c r="G221" s="78">
        <f t="shared" ref="G221" si="11">G222+G225</f>
        <v>216</v>
      </c>
      <c r="H221" s="78">
        <f t="shared" si="6"/>
        <v>-216</v>
      </c>
      <c r="I221"/>
      <c r="J221"/>
      <c r="K221"/>
      <c r="L221"/>
      <c r="M221"/>
      <c r="N221"/>
      <c r="O221"/>
    </row>
    <row r="222" spans="2:15" s="59" customFormat="1" ht="14.65" customHeight="1">
      <c r="B222" s="238" t="s">
        <v>790</v>
      </c>
      <c r="C222" s="239"/>
      <c r="D222" s="239"/>
      <c r="E222" s="239"/>
      <c r="F222" s="78">
        <f t="shared" ref="F222:G222" si="12">F223+F224</f>
        <v>0</v>
      </c>
      <c r="G222" s="78">
        <f t="shared" si="12"/>
        <v>216</v>
      </c>
      <c r="H222" s="78">
        <f t="shared" si="6"/>
        <v>-216</v>
      </c>
      <c r="I222"/>
      <c r="J222"/>
      <c r="K222"/>
      <c r="L222"/>
      <c r="M222"/>
      <c r="N222"/>
      <c r="O222"/>
    </row>
    <row r="223" spans="2:15" s="59" customFormat="1" ht="14.65" customHeight="1">
      <c r="B223" s="215" t="s">
        <v>791</v>
      </c>
      <c r="C223" s="216"/>
      <c r="D223" s="216"/>
      <c r="E223" s="216"/>
      <c r="F223" s="79">
        <f>-'ANALTYQUEBDP+'!D238+'ANALTYQUEBDP+'!E238</f>
        <v>0</v>
      </c>
      <c r="G223" s="79">
        <f>'ANALTYQUEBDP+'!D291-'ANALTYQUEBDP+'!E291</f>
        <v>0</v>
      </c>
      <c r="H223" s="78">
        <f t="shared" si="6"/>
        <v>0</v>
      </c>
      <c r="I223"/>
      <c r="J223"/>
      <c r="K223"/>
      <c r="L223"/>
      <c r="M223"/>
      <c r="N223"/>
      <c r="O223"/>
    </row>
    <row r="224" spans="2:15" s="59" customFormat="1" ht="14.65" customHeight="1">
      <c r="B224" s="215" t="s">
        <v>792</v>
      </c>
      <c r="C224" s="216"/>
      <c r="D224" s="216"/>
      <c r="E224" s="216"/>
      <c r="F224" s="79">
        <f>-'ANALTYQUEBDP+'!D239+'ANALTYQUEBDP+'!E239</f>
        <v>0</v>
      </c>
      <c r="G224" s="79">
        <f>'ANALTYQUEBDP+'!D292-'ANALTYQUEBDP+'!E292</f>
        <v>216</v>
      </c>
      <c r="H224" s="78">
        <f t="shared" si="6"/>
        <v>-216</v>
      </c>
      <c r="I224"/>
      <c r="J224"/>
      <c r="K224"/>
      <c r="L224"/>
      <c r="M224"/>
      <c r="N224"/>
      <c r="O224"/>
    </row>
    <row r="225" spans="2:15" s="59" customFormat="1" ht="14.65" customHeight="1">
      <c r="B225" s="238" t="s">
        <v>793</v>
      </c>
      <c r="C225" s="239"/>
      <c r="D225" s="239"/>
      <c r="E225" s="239"/>
      <c r="F225" s="78">
        <f t="shared" ref="F225:G225" si="13">F226+F227</f>
        <v>0</v>
      </c>
      <c r="G225" s="78">
        <f t="shared" si="13"/>
        <v>0</v>
      </c>
      <c r="H225" s="78">
        <f t="shared" si="6"/>
        <v>0</v>
      </c>
      <c r="I225"/>
      <c r="J225"/>
      <c r="K225"/>
      <c r="L225"/>
      <c r="M225"/>
      <c r="N225"/>
      <c r="O225"/>
    </row>
    <row r="226" spans="2:15" s="59" customFormat="1" ht="14.65" customHeight="1">
      <c r="B226" s="215" t="s">
        <v>794</v>
      </c>
      <c r="C226" s="216"/>
      <c r="D226" s="216"/>
      <c r="E226" s="216"/>
      <c r="F226" s="79">
        <f>-'ANALTYQUEBDP+'!D241+'ANALTYQUEBDP+'!E241</f>
        <v>0</v>
      </c>
      <c r="G226" s="79">
        <f>'ANALTYQUEBDP+'!D294-'ANALTYQUEBDP+'!E294</f>
        <v>0</v>
      </c>
      <c r="H226" s="78">
        <f t="shared" si="6"/>
        <v>0</v>
      </c>
      <c r="I226"/>
      <c r="J226"/>
      <c r="K226"/>
      <c r="L226"/>
      <c r="M226"/>
      <c r="N226"/>
      <c r="O226"/>
    </row>
    <row r="227" spans="2:15" s="59" customFormat="1" ht="14.65" customHeight="1">
      <c r="B227" s="215" t="s">
        <v>737</v>
      </c>
      <c r="C227" s="216"/>
      <c r="D227" s="216"/>
      <c r="E227" s="216"/>
      <c r="F227" s="79">
        <f>-'ANALTYQUEBDP+'!D242+'ANALTYQUEBDP+'!E242</f>
        <v>0</v>
      </c>
      <c r="G227" s="79">
        <f>'ANALTYQUEBDP+'!D295-'ANALTYQUEBDP+'!E295</f>
        <v>0</v>
      </c>
      <c r="H227" s="78">
        <f t="shared" si="6"/>
        <v>0</v>
      </c>
      <c r="I227"/>
      <c r="J227"/>
      <c r="K227"/>
      <c r="L227"/>
      <c r="M227"/>
      <c r="N227"/>
      <c r="O227"/>
    </row>
    <row r="228" spans="2:15" s="59" customFormat="1" ht="14.65" customHeight="1">
      <c r="B228" s="238" t="s">
        <v>796</v>
      </c>
      <c r="C228" s="239"/>
      <c r="D228" s="239"/>
      <c r="E228" s="239"/>
      <c r="F228" s="78">
        <f>F229+F232</f>
        <v>0</v>
      </c>
      <c r="G228" s="78">
        <f t="shared" ref="G228" si="14">G229+G232</f>
        <v>0</v>
      </c>
      <c r="H228" s="78">
        <f t="shared" si="6"/>
        <v>0</v>
      </c>
      <c r="I228"/>
      <c r="J228"/>
      <c r="K228"/>
      <c r="L228"/>
      <c r="M228"/>
      <c r="N228"/>
      <c r="O228"/>
    </row>
    <row r="229" spans="2:15" s="59" customFormat="1" ht="14.65" customHeight="1">
      <c r="B229" s="238" t="s">
        <v>790</v>
      </c>
      <c r="C229" s="239"/>
      <c r="D229" s="239"/>
      <c r="E229" s="239"/>
      <c r="F229" s="78">
        <f t="shared" ref="F229:G229" si="15">F230+F231</f>
        <v>0</v>
      </c>
      <c r="G229" s="78">
        <f t="shared" si="15"/>
        <v>0</v>
      </c>
      <c r="H229" s="78">
        <f t="shared" si="6"/>
        <v>0</v>
      </c>
      <c r="I229"/>
      <c r="J229"/>
      <c r="K229"/>
      <c r="L229"/>
      <c r="M229"/>
      <c r="N229"/>
      <c r="O229"/>
    </row>
    <row r="230" spans="2:15" s="59" customFormat="1" ht="14.65" customHeight="1">
      <c r="B230" s="215" t="s">
        <v>791</v>
      </c>
      <c r="C230" s="216"/>
      <c r="D230" s="216"/>
      <c r="E230" s="216"/>
      <c r="F230" s="79">
        <f>-'ANALTYQUEBDP+'!D245+'ANALTYQUEBDP+'!E245</f>
        <v>0</v>
      </c>
      <c r="G230" s="79">
        <f>'ANALTYQUEBDP+'!D298-'ANALTYQUEBDP+'!E298</f>
        <v>0</v>
      </c>
      <c r="H230" s="78">
        <f t="shared" si="6"/>
        <v>0</v>
      </c>
      <c r="I230"/>
      <c r="J230"/>
      <c r="K230"/>
      <c r="L230"/>
      <c r="M230"/>
      <c r="N230"/>
      <c r="O230"/>
    </row>
    <row r="231" spans="2:15" s="59" customFormat="1" ht="14.65" customHeight="1">
      <c r="B231" s="215" t="s">
        <v>792</v>
      </c>
      <c r="C231" s="216"/>
      <c r="D231" s="216"/>
      <c r="E231" s="216"/>
      <c r="F231" s="79">
        <f>-'ANALTYQUEBDP+'!D246+'ANALTYQUEBDP+'!E246</f>
        <v>0</v>
      </c>
      <c r="G231" s="79">
        <f>'ANALTYQUEBDP+'!D299-'ANALTYQUEBDP+'!E299</f>
        <v>0</v>
      </c>
      <c r="H231" s="78">
        <f t="shared" si="6"/>
        <v>0</v>
      </c>
      <c r="I231"/>
      <c r="J231"/>
      <c r="K231"/>
      <c r="L231"/>
      <c r="M231"/>
      <c r="N231"/>
      <c r="O231"/>
    </row>
    <row r="232" spans="2:15" s="59" customFormat="1" ht="14.65" customHeight="1">
      <c r="B232" s="238" t="s">
        <v>793</v>
      </c>
      <c r="C232" s="239"/>
      <c r="D232" s="239"/>
      <c r="E232" s="239"/>
      <c r="F232" s="78">
        <f t="shared" ref="F232:G232" si="16">F233+F234</f>
        <v>0</v>
      </c>
      <c r="G232" s="78">
        <f t="shared" si="16"/>
        <v>0</v>
      </c>
      <c r="H232" s="78">
        <f t="shared" si="6"/>
        <v>0</v>
      </c>
      <c r="I232"/>
      <c r="J232"/>
      <c r="K232"/>
      <c r="L232"/>
      <c r="M232"/>
      <c r="N232"/>
      <c r="O232"/>
    </row>
    <row r="233" spans="2:15" s="59" customFormat="1" ht="14.65" customHeight="1">
      <c r="B233" s="215" t="s">
        <v>794</v>
      </c>
      <c r="C233" s="216"/>
      <c r="D233" s="216"/>
      <c r="E233" s="216"/>
      <c r="F233" s="79">
        <f>-'ANALTYQUEBDP+'!D248+'ANALTYQUEBDP+'!E248</f>
        <v>0</v>
      </c>
      <c r="G233" s="79">
        <f>'ANALTYQUEBDP+'!D301-'ANALTYQUEBDP+'!E301</f>
        <v>0</v>
      </c>
      <c r="H233" s="78">
        <f t="shared" si="6"/>
        <v>0</v>
      </c>
      <c r="I233"/>
      <c r="J233"/>
      <c r="K233"/>
      <c r="L233"/>
      <c r="M233"/>
      <c r="N233"/>
      <c r="O233"/>
    </row>
    <row r="234" spans="2:15" s="59" customFormat="1" ht="14.65" customHeight="1">
      <c r="B234" s="215" t="s">
        <v>737</v>
      </c>
      <c r="C234" s="216"/>
      <c r="D234" s="216"/>
      <c r="E234" s="216"/>
      <c r="F234" s="79">
        <f>-'ANALTYQUEBDP+'!D249+'ANALTYQUEBDP+'!E249</f>
        <v>0</v>
      </c>
      <c r="G234" s="79">
        <f>'ANALTYQUEBDP+'!D302-'ANALTYQUEBDP+'!E302</f>
        <v>0</v>
      </c>
      <c r="H234" s="78">
        <f t="shared" si="6"/>
        <v>0</v>
      </c>
      <c r="I234"/>
      <c r="J234"/>
      <c r="K234"/>
      <c r="L234"/>
      <c r="M234"/>
      <c r="N234"/>
      <c r="O234"/>
    </row>
    <row r="235" spans="2:15" s="59" customFormat="1" ht="14.65" customHeight="1">
      <c r="B235" s="238" t="s">
        <v>797</v>
      </c>
      <c r="C235" s="239"/>
      <c r="D235" s="239"/>
      <c r="E235" s="239"/>
      <c r="F235" s="78">
        <f>F236+F239</f>
        <v>0</v>
      </c>
      <c r="G235" s="78">
        <f t="shared" ref="G235" si="17">G236+G239</f>
        <v>0</v>
      </c>
      <c r="H235" s="78">
        <f t="shared" si="6"/>
        <v>0</v>
      </c>
      <c r="I235"/>
      <c r="J235"/>
      <c r="K235"/>
      <c r="L235"/>
      <c r="M235"/>
      <c r="N235"/>
      <c r="O235"/>
    </row>
    <row r="236" spans="2:15" s="59" customFormat="1" ht="14.65" customHeight="1">
      <c r="B236" s="238" t="s">
        <v>790</v>
      </c>
      <c r="C236" s="239"/>
      <c r="D236" s="239"/>
      <c r="E236" s="239"/>
      <c r="F236" s="78">
        <f t="shared" ref="F236:G236" si="18">F237+F238</f>
        <v>0</v>
      </c>
      <c r="G236" s="78">
        <f t="shared" si="18"/>
        <v>0</v>
      </c>
      <c r="H236" s="78">
        <f t="shared" si="6"/>
        <v>0</v>
      </c>
      <c r="I236"/>
      <c r="J236"/>
      <c r="K236"/>
      <c r="L236"/>
      <c r="M236"/>
      <c r="N236"/>
      <c r="O236"/>
    </row>
    <row r="237" spans="2:15" s="59" customFormat="1" ht="14.65" customHeight="1">
      <c r="B237" s="215" t="s">
        <v>791</v>
      </c>
      <c r="C237" s="216"/>
      <c r="D237" s="216"/>
      <c r="E237" s="216"/>
      <c r="F237" s="79">
        <f>-'ANALTYQUEBDP+'!D252+'ANALTYQUEBDP+'!E252</f>
        <v>0</v>
      </c>
      <c r="G237" s="79">
        <f>'ANALTYQUEBDP+'!D305-'ANALTYQUEBDP+'!E305</f>
        <v>0</v>
      </c>
      <c r="H237" s="78">
        <f t="shared" si="6"/>
        <v>0</v>
      </c>
      <c r="I237"/>
      <c r="J237"/>
      <c r="K237"/>
      <c r="L237"/>
      <c r="M237"/>
      <c r="N237"/>
      <c r="O237"/>
    </row>
    <row r="238" spans="2:15" s="59" customFormat="1" ht="14.65" customHeight="1">
      <c r="B238" s="215" t="s">
        <v>792</v>
      </c>
      <c r="C238" s="216"/>
      <c r="D238" s="216"/>
      <c r="E238" s="216"/>
      <c r="F238" s="79">
        <f>-'ANALTYQUEBDP+'!D253+'ANALTYQUEBDP+'!E253</f>
        <v>0</v>
      </c>
      <c r="G238" s="79">
        <f>'ANALTYQUEBDP+'!D306-'ANALTYQUEBDP+'!E306</f>
        <v>0</v>
      </c>
      <c r="H238" s="78">
        <f t="shared" si="6"/>
        <v>0</v>
      </c>
      <c r="I238"/>
      <c r="J238"/>
      <c r="K238"/>
      <c r="L238"/>
      <c r="M238"/>
      <c r="N238"/>
      <c r="O238"/>
    </row>
    <row r="239" spans="2:15" s="59" customFormat="1" ht="14.65" customHeight="1">
      <c r="B239" s="238" t="s">
        <v>793</v>
      </c>
      <c r="C239" s="239"/>
      <c r="D239" s="239"/>
      <c r="E239" s="239"/>
      <c r="F239" s="78">
        <f t="shared" ref="F239:G239" si="19">F240+F241</f>
        <v>0</v>
      </c>
      <c r="G239" s="78">
        <f t="shared" si="19"/>
        <v>0</v>
      </c>
      <c r="H239" s="78">
        <f t="shared" si="6"/>
        <v>0</v>
      </c>
      <c r="I239"/>
      <c r="J239"/>
      <c r="K239"/>
      <c r="L239"/>
      <c r="M239"/>
      <c r="N239"/>
      <c r="O239"/>
    </row>
    <row r="240" spans="2:15" s="59" customFormat="1" ht="14.65" customHeight="1">
      <c r="B240" s="215" t="s">
        <v>794</v>
      </c>
      <c r="C240" s="216"/>
      <c r="D240" s="216"/>
      <c r="E240" s="216"/>
      <c r="F240" s="79">
        <f>-'ANALTYQUEBDP+'!D255+'ANALTYQUEBDP+'!E255</f>
        <v>0</v>
      </c>
      <c r="G240" s="79">
        <f>'ANALTYQUEBDP+'!D308-'ANALTYQUEBDP+'!E308</f>
        <v>0</v>
      </c>
      <c r="H240" s="78">
        <f t="shared" si="6"/>
        <v>0</v>
      </c>
      <c r="I240"/>
      <c r="J240"/>
      <c r="K240"/>
      <c r="L240"/>
      <c r="M240"/>
      <c r="N240"/>
      <c r="O240"/>
    </row>
    <row r="241" spans="2:15" s="59" customFormat="1" ht="14.65" customHeight="1">
      <c r="B241" s="215" t="s">
        <v>737</v>
      </c>
      <c r="C241" s="216"/>
      <c r="D241" s="216"/>
      <c r="E241" s="216"/>
      <c r="F241" s="79">
        <f>-'ANALTYQUEBDP+'!D256+'ANALTYQUEBDP+'!E256</f>
        <v>0</v>
      </c>
      <c r="G241" s="79">
        <f>'ANALTYQUEBDP+'!D309-'ANALTYQUEBDP+'!E309</f>
        <v>0</v>
      </c>
      <c r="H241" s="78">
        <f t="shared" si="6"/>
        <v>0</v>
      </c>
      <c r="I241"/>
      <c r="J241"/>
      <c r="K241"/>
      <c r="L241"/>
      <c r="M241"/>
      <c r="N241"/>
      <c r="O241"/>
    </row>
    <row r="242" spans="2:15" s="59" customFormat="1" ht="14.65" customHeight="1">
      <c r="B242" s="238" t="s">
        <v>798</v>
      </c>
      <c r="C242" s="239"/>
      <c r="D242" s="239"/>
      <c r="E242" s="239"/>
      <c r="F242" s="78">
        <f>F243+F246</f>
        <v>0</v>
      </c>
      <c r="G242" s="78">
        <f t="shared" ref="G242" si="20">G243+G246</f>
        <v>0</v>
      </c>
      <c r="H242" s="78">
        <f t="shared" si="6"/>
        <v>0</v>
      </c>
      <c r="I242"/>
      <c r="J242"/>
      <c r="K242"/>
      <c r="L242"/>
      <c r="M242"/>
      <c r="N242"/>
      <c r="O242"/>
    </row>
    <row r="243" spans="2:15" s="59" customFormat="1" ht="14.65" customHeight="1">
      <c r="B243" s="238" t="s">
        <v>790</v>
      </c>
      <c r="C243" s="239"/>
      <c r="D243" s="239"/>
      <c r="E243" s="239"/>
      <c r="F243" s="78">
        <f t="shared" ref="F243:G243" si="21">F244+F245</f>
        <v>0</v>
      </c>
      <c r="G243" s="78">
        <f t="shared" si="21"/>
        <v>0</v>
      </c>
      <c r="H243" s="78">
        <f t="shared" si="6"/>
        <v>0</v>
      </c>
      <c r="I243"/>
      <c r="J243"/>
      <c r="K243"/>
      <c r="L243"/>
      <c r="M243"/>
      <c r="N243"/>
      <c r="O243"/>
    </row>
    <row r="244" spans="2:15" s="59" customFormat="1" ht="14.65" customHeight="1">
      <c r="B244" s="215" t="s">
        <v>791</v>
      </c>
      <c r="C244" s="216"/>
      <c r="D244" s="216"/>
      <c r="E244" s="216"/>
      <c r="F244" s="79">
        <f>-'ANALTYQUEBDP+'!D259+'ANALTYQUEBDP+'!E259</f>
        <v>0</v>
      </c>
      <c r="G244" s="79">
        <f>'ANALTYQUEBDP+'!D312-'ANALTYQUEBDP+'!E312</f>
        <v>0</v>
      </c>
      <c r="H244" s="78">
        <f t="shared" si="6"/>
        <v>0</v>
      </c>
      <c r="I244"/>
      <c r="J244"/>
      <c r="K244"/>
      <c r="L244"/>
      <c r="M244"/>
      <c r="N244"/>
      <c r="O244"/>
    </row>
    <row r="245" spans="2:15" s="59" customFormat="1" ht="14.65" customHeight="1">
      <c r="B245" s="215" t="s">
        <v>792</v>
      </c>
      <c r="C245" s="216"/>
      <c r="D245" s="216"/>
      <c r="E245" s="216"/>
      <c r="F245" s="79">
        <f>-'ANALTYQUEBDP+'!D260+'ANALTYQUEBDP+'!E260</f>
        <v>0</v>
      </c>
      <c r="G245" s="79">
        <f>'ANALTYQUEBDP+'!D313-'ANALTYQUEBDP+'!E313</f>
        <v>0</v>
      </c>
      <c r="H245" s="78">
        <f t="shared" si="6"/>
        <v>0</v>
      </c>
      <c r="I245"/>
      <c r="J245"/>
      <c r="K245"/>
      <c r="L245"/>
      <c r="M245"/>
      <c r="N245"/>
      <c r="O245"/>
    </row>
    <row r="246" spans="2:15" s="59" customFormat="1" ht="14.65" customHeight="1">
      <c r="B246" s="238" t="s">
        <v>793</v>
      </c>
      <c r="C246" s="239"/>
      <c r="D246" s="239"/>
      <c r="E246" s="239"/>
      <c r="F246" s="78">
        <f t="shared" ref="F246:G246" si="22">F247+F248</f>
        <v>0</v>
      </c>
      <c r="G246" s="78">
        <f t="shared" si="22"/>
        <v>0</v>
      </c>
      <c r="H246" s="78">
        <f t="shared" si="6"/>
        <v>0</v>
      </c>
      <c r="I246"/>
      <c r="J246"/>
      <c r="K246"/>
      <c r="L246"/>
      <c r="M246"/>
      <c r="N246"/>
      <c r="O246"/>
    </row>
    <row r="247" spans="2:15" s="59" customFormat="1" ht="14.65" customHeight="1">
      <c r="B247" s="215" t="s">
        <v>794</v>
      </c>
      <c r="C247" s="216"/>
      <c r="D247" s="216"/>
      <c r="E247" s="216"/>
      <c r="F247" s="79">
        <f>-'ANALTYQUEBDP+'!D262+'ANALTYQUEBDP+'!E262</f>
        <v>0</v>
      </c>
      <c r="G247" s="79">
        <f>'ANALTYQUEBDP+'!D315-'ANALTYQUEBDP+'!E315</f>
        <v>0</v>
      </c>
      <c r="H247" s="78">
        <f t="shared" si="6"/>
        <v>0</v>
      </c>
      <c r="I247"/>
      <c r="J247"/>
      <c r="K247"/>
      <c r="L247"/>
      <c r="M247"/>
      <c r="N247"/>
      <c r="O247"/>
    </row>
    <row r="248" spans="2:15" s="59" customFormat="1" ht="14.65" customHeight="1">
      <c r="B248" s="215" t="s">
        <v>737</v>
      </c>
      <c r="C248" s="216"/>
      <c r="D248" s="216"/>
      <c r="E248" s="216"/>
      <c r="F248" s="79">
        <f>-'ANALTYQUEBDP+'!D263+'ANALTYQUEBDP+'!E263</f>
        <v>0</v>
      </c>
      <c r="G248" s="79">
        <f>'ANALTYQUEBDP+'!D316-'ANALTYQUEBDP+'!E316</f>
        <v>0</v>
      </c>
      <c r="H248" s="78">
        <f t="shared" si="6"/>
        <v>0</v>
      </c>
      <c r="I248"/>
      <c r="J248"/>
      <c r="K248"/>
      <c r="L248"/>
      <c r="M248"/>
      <c r="N248"/>
      <c r="O248"/>
    </row>
    <row r="249" spans="2:15" s="59" customFormat="1" ht="14.65" customHeight="1">
      <c r="B249" s="238" t="s">
        <v>873</v>
      </c>
      <c r="C249" s="239"/>
      <c r="D249" s="239"/>
      <c r="E249" s="239"/>
      <c r="F249" s="78">
        <f>F250+F253+F256+F259+F262</f>
        <v>-55958</v>
      </c>
      <c r="G249" s="78">
        <f>G250+G253+G256+G259+G262</f>
        <v>136438</v>
      </c>
      <c r="H249" s="78">
        <f t="shared" si="6"/>
        <v>-192396</v>
      </c>
      <c r="I249"/>
      <c r="J249"/>
      <c r="K249"/>
      <c r="L249"/>
      <c r="M249"/>
      <c r="N249"/>
      <c r="O249"/>
    </row>
    <row r="250" spans="2:15" s="59" customFormat="1" ht="14.65" customHeight="1">
      <c r="B250" s="215" t="s">
        <v>789</v>
      </c>
      <c r="C250" s="216"/>
      <c r="D250" s="216"/>
      <c r="E250" s="216"/>
      <c r="F250" s="78">
        <f t="shared" ref="F250:G250" si="23">F251+F252</f>
        <v>0</v>
      </c>
      <c r="G250" s="78">
        <f t="shared" si="23"/>
        <v>0</v>
      </c>
      <c r="H250" s="78">
        <f t="shared" si="6"/>
        <v>0</v>
      </c>
      <c r="I250"/>
      <c r="J250"/>
      <c r="K250"/>
      <c r="L250"/>
      <c r="M250"/>
      <c r="N250"/>
      <c r="O250"/>
    </row>
    <row r="251" spans="2:15" s="59" customFormat="1" ht="14.65" customHeight="1">
      <c r="B251" s="215" t="s">
        <v>799</v>
      </c>
      <c r="C251" s="216"/>
      <c r="D251" s="216"/>
      <c r="E251" s="216"/>
      <c r="F251" s="79">
        <f>-'ANALTYQUEBDP+'!D266+'ANALTYQUEBDP+'!E266</f>
        <v>0</v>
      </c>
      <c r="G251" s="79">
        <f>'ANALTYQUEBDP+'!D319-'ANALTYQUEBDP+'!E319</f>
        <v>0</v>
      </c>
      <c r="H251" s="78">
        <f t="shared" si="6"/>
        <v>0</v>
      </c>
      <c r="I251"/>
      <c r="J251"/>
      <c r="K251"/>
      <c r="L251"/>
      <c r="M251"/>
      <c r="N251"/>
      <c r="O251"/>
    </row>
    <row r="252" spans="2:15" s="59" customFormat="1" ht="14.65" customHeight="1">
      <c r="B252" s="215" t="s">
        <v>800</v>
      </c>
      <c r="C252" s="216"/>
      <c r="D252" s="216"/>
      <c r="E252" s="216"/>
      <c r="F252" s="79">
        <f>-'ANALTYQUEBDP+'!D267+'ANALTYQUEBDP+'!E267</f>
        <v>0</v>
      </c>
      <c r="G252" s="79">
        <f>'ANALTYQUEBDP+'!D320-'ANALTYQUEBDP+'!E320</f>
        <v>0</v>
      </c>
      <c r="H252" s="78">
        <f t="shared" si="6"/>
        <v>0</v>
      </c>
      <c r="I252"/>
      <c r="J252"/>
      <c r="K252"/>
      <c r="L252"/>
      <c r="M252"/>
      <c r="N252"/>
      <c r="O252"/>
    </row>
    <row r="253" spans="2:15" s="59" customFormat="1" ht="14.65" customHeight="1">
      <c r="B253" s="215" t="s">
        <v>795</v>
      </c>
      <c r="C253" s="216"/>
      <c r="D253" s="216"/>
      <c r="E253" s="216"/>
      <c r="F253" s="78">
        <f t="shared" ref="F253:G253" si="24">F254+F255</f>
        <v>-78622</v>
      </c>
      <c r="G253" s="78">
        <f t="shared" si="24"/>
        <v>0</v>
      </c>
      <c r="H253" s="78">
        <f t="shared" si="6"/>
        <v>-78622</v>
      </c>
      <c r="I253"/>
      <c r="J253"/>
      <c r="K253"/>
      <c r="L253"/>
      <c r="M253"/>
      <c r="N253"/>
      <c r="O253"/>
    </row>
    <row r="254" spans="2:15" s="59" customFormat="1" ht="14.65" customHeight="1">
      <c r="B254" s="215" t="s">
        <v>799</v>
      </c>
      <c r="C254" s="216"/>
      <c r="D254" s="216"/>
      <c r="E254" s="216"/>
      <c r="F254" s="79">
        <f>-'ANALTYQUEBDP+'!D269+'ANALTYQUEBDP+'!E269</f>
        <v>-78622</v>
      </c>
      <c r="G254" s="79">
        <f>'ANALTYQUEBDP+'!D322-'ANALTYQUEBDP+'!E322</f>
        <v>0</v>
      </c>
      <c r="H254" s="78">
        <f t="shared" si="6"/>
        <v>-78622</v>
      </c>
      <c r="I254"/>
      <c r="J254"/>
      <c r="K254"/>
      <c r="L254"/>
      <c r="M254"/>
      <c r="N254"/>
      <c r="O254"/>
    </row>
    <row r="255" spans="2:15" s="59" customFormat="1" ht="14.65" customHeight="1">
      <c r="B255" s="215" t="s">
        <v>800</v>
      </c>
      <c r="C255" s="216"/>
      <c r="D255" s="216"/>
      <c r="E255" s="216"/>
      <c r="F255" s="79">
        <f>-'ANALTYQUEBDP+'!D270+'ANALTYQUEBDP+'!E270</f>
        <v>0</v>
      </c>
      <c r="G255" s="79">
        <f>'ANALTYQUEBDP+'!D323-'ANALTYQUEBDP+'!E323</f>
        <v>0</v>
      </c>
      <c r="H255" s="78">
        <f t="shared" ref="H255:H264" si="25">F255-G255</f>
        <v>0</v>
      </c>
      <c r="I255"/>
      <c r="J255"/>
      <c r="K255"/>
      <c r="L255"/>
      <c r="M255"/>
      <c r="N255"/>
      <c r="O255"/>
    </row>
    <row r="256" spans="2:15" s="59" customFormat="1" ht="14.65" customHeight="1">
      <c r="B256" s="215" t="s">
        <v>796</v>
      </c>
      <c r="C256" s="216"/>
      <c r="D256" s="216"/>
      <c r="E256" s="216"/>
      <c r="F256" s="78">
        <f t="shared" ref="F256:G256" si="26">F257+F258</f>
        <v>22664</v>
      </c>
      <c r="G256" s="78">
        <f t="shared" si="26"/>
        <v>135788</v>
      </c>
      <c r="H256" s="78">
        <f t="shared" si="25"/>
        <v>-113124</v>
      </c>
      <c r="I256"/>
      <c r="J256"/>
      <c r="K256"/>
      <c r="L256"/>
      <c r="M256"/>
      <c r="N256"/>
      <c r="O256"/>
    </row>
    <row r="257" spans="2:15" s="59" customFormat="1" ht="14.65" customHeight="1">
      <c r="B257" s="215" t="s">
        <v>799</v>
      </c>
      <c r="C257" s="216"/>
      <c r="D257" s="216"/>
      <c r="E257" s="216"/>
      <c r="F257" s="79">
        <f>-'ANALTYQUEBDP+'!D272+'ANALTYQUEBDP+'!E272</f>
        <v>0</v>
      </c>
      <c r="G257" s="79">
        <f>'ANALTYQUEBDP+'!D325-'ANALTYQUEBDP+'!E325</f>
        <v>-9615</v>
      </c>
      <c r="H257" s="78">
        <f t="shared" si="25"/>
        <v>9615</v>
      </c>
      <c r="I257"/>
      <c r="J257"/>
      <c r="K257"/>
      <c r="L257"/>
      <c r="M257"/>
      <c r="N257"/>
      <c r="O257"/>
    </row>
    <row r="258" spans="2:15" s="59" customFormat="1" ht="14.65" customHeight="1">
      <c r="B258" s="215" t="s">
        <v>800</v>
      </c>
      <c r="C258" s="216"/>
      <c r="D258" s="216"/>
      <c r="E258" s="216"/>
      <c r="F258" s="79">
        <f>-'ANALTYQUEBDP+'!D273+'ANALTYQUEBDP+'!E273</f>
        <v>22664</v>
      </c>
      <c r="G258" s="79">
        <f>'ANALTYQUEBDP+'!D326-'ANALTYQUEBDP+'!E326</f>
        <v>145403</v>
      </c>
      <c r="H258" s="78">
        <f t="shared" si="25"/>
        <v>-122739</v>
      </c>
      <c r="I258"/>
      <c r="J258"/>
      <c r="K258"/>
      <c r="L258"/>
      <c r="M258"/>
      <c r="N258"/>
      <c r="O258"/>
    </row>
    <row r="259" spans="2:15" s="59" customFormat="1" ht="14.65" customHeight="1">
      <c r="B259" s="215" t="s">
        <v>797</v>
      </c>
      <c r="C259" s="216"/>
      <c r="D259" s="216"/>
      <c r="E259" s="216"/>
      <c r="F259" s="78">
        <f t="shared" ref="F259:G259" si="27">F260+F261</f>
        <v>0</v>
      </c>
      <c r="G259" s="78">
        <f t="shared" si="27"/>
        <v>650</v>
      </c>
      <c r="H259" s="78">
        <f t="shared" si="25"/>
        <v>-650</v>
      </c>
      <c r="I259"/>
      <c r="J259"/>
      <c r="K259"/>
      <c r="L259"/>
      <c r="M259"/>
      <c r="N259"/>
      <c r="O259"/>
    </row>
    <row r="260" spans="2:15" s="59" customFormat="1" ht="14.65" customHeight="1">
      <c r="B260" s="215" t="s">
        <v>799</v>
      </c>
      <c r="C260" s="216"/>
      <c r="D260" s="216"/>
      <c r="E260" s="216"/>
      <c r="F260" s="79">
        <f>-'ANALTYQUEBDP+'!D275+'ANALTYQUEBDP+'!E275</f>
        <v>0</v>
      </c>
      <c r="G260" s="79">
        <f>'ANALTYQUEBDP+'!D328-'ANALTYQUEBDP+'!E328</f>
        <v>150</v>
      </c>
      <c r="H260" s="78">
        <f t="shared" si="25"/>
        <v>-150</v>
      </c>
      <c r="I260"/>
      <c r="J260"/>
      <c r="K260"/>
      <c r="L260"/>
      <c r="M260"/>
      <c r="N260"/>
      <c r="O260"/>
    </row>
    <row r="261" spans="2:15" s="59" customFormat="1" ht="14.65" customHeight="1">
      <c r="B261" s="215" t="s">
        <v>800</v>
      </c>
      <c r="C261" s="216"/>
      <c r="D261" s="216"/>
      <c r="E261" s="216"/>
      <c r="F261" s="79">
        <f>-'ANALTYQUEBDP+'!D276+'ANALTYQUEBDP+'!E276</f>
        <v>0</v>
      </c>
      <c r="G261" s="79">
        <f>'ANALTYQUEBDP+'!D329-'ANALTYQUEBDP+'!E329</f>
        <v>500</v>
      </c>
      <c r="H261" s="78">
        <f t="shared" si="25"/>
        <v>-500</v>
      </c>
      <c r="I261"/>
      <c r="J261"/>
      <c r="K261"/>
      <c r="L261"/>
      <c r="M261"/>
      <c r="N261"/>
      <c r="O261"/>
    </row>
    <row r="262" spans="2:15" s="59" customFormat="1" ht="14.65" customHeight="1">
      <c r="B262" s="215" t="s">
        <v>798</v>
      </c>
      <c r="C262" s="216"/>
      <c r="D262" s="216"/>
      <c r="E262" s="216"/>
      <c r="F262" s="78">
        <f t="shared" ref="F262:G262" si="28">F263+F264</f>
        <v>0</v>
      </c>
      <c r="G262" s="78">
        <f t="shared" si="28"/>
        <v>0</v>
      </c>
      <c r="H262" s="78">
        <f t="shared" si="25"/>
        <v>0</v>
      </c>
      <c r="I262"/>
      <c r="J262"/>
      <c r="K262"/>
      <c r="L262"/>
      <c r="M262"/>
      <c r="N262"/>
      <c r="O262"/>
    </row>
    <row r="263" spans="2:15" s="59" customFormat="1" ht="14.65" customHeight="1">
      <c r="B263" s="215" t="s">
        <v>799</v>
      </c>
      <c r="C263" s="216"/>
      <c r="D263" s="216"/>
      <c r="E263" s="216"/>
      <c r="F263" s="79">
        <f>-'ANALTYQUEBDP+'!D278+'ANALTYQUEBDP+'!E278</f>
        <v>0</v>
      </c>
      <c r="G263" s="79">
        <f>'ANALTYQUEBDP+'!D331-'ANALTYQUEBDP+'!E331</f>
        <v>0</v>
      </c>
      <c r="H263" s="78">
        <f t="shared" si="25"/>
        <v>0</v>
      </c>
      <c r="I263"/>
      <c r="J263"/>
      <c r="K263"/>
      <c r="L263"/>
      <c r="M263"/>
      <c r="N263"/>
      <c r="O263"/>
    </row>
    <row r="264" spans="2:15" s="59" customFormat="1" ht="14.65" customHeight="1">
      <c r="B264" s="215" t="s">
        <v>800</v>
      </c>
      <c r="C264" s="216"/>
      <c r="D264" s="216"/>
      <c r="E264" s="216"/>
      <c r="F264" s="79">
        <f>-'ANALTYQUEBDP+'!D279+'ANALTYQUEBDP+'!E279</f>
        <v>0</v>
      </c>
      <c r="G264" s="79">
        <f>'ANALTYQUEBDP+'!D332-'ANALTYQUEBDP+'!E332</f>
        <v>0</v>
      </c>
      <c r="H264" s="78">
        <f t="shared" si="25"/>
        <v>0</v>
      </c>
      <c r="I264"/>
      <c r="J264"/>
      <c r="K264"/>
      <c r="L264"/>
      <c r="M264"/>
      <c r="N264"/>
      <c r="O264"/>
    </row>
    <row r="265" spans="2:15" s="59" customFormat="1">
      <c r="B265" s="219" t="s">
        <v>801</v>
      </c>
      <c r="C265" s="220"/>
      <c r="D265" s="220"/>
      <c r="E265" s="220"/>
      <c r="F265" s="78">
        <f t="shared" ref="F265:G265" si="29">F266+F269+F273+F276+F280</f>
        <v>0</v>
      </c>
      <c r="G265" s="78">
        <f t="shared" si="29"/>
        <v>0</v>
      </c>
      <c r="H265" s="78">
        <f t="shared" ref="H265:H308" si="30">F265-G265</f>
        <v>0</v>
      </c>
      <c r="I265"/>
      <c r="J265"/>
      <c r="K265"/>
      <c r="L265"/>
      <c r="M265"/>
      <c r="N265"/>
      <c r="O265"/>
    </row>
    <row r="266" spans="2:15" s="59" customFormat="1" ht="14.65" customHeight="1">
      <c r="B266" s="238" t="s">
        <v>802</v>
      </c>
      <c r="C266" s="239"/>
      <c r="D266" s="239"/>
      <c r="E266" s="239"/>
      <c r="F266" s="78">
        <f t="shared" ref="F266:G266" si="31">F267+F268</f>
        <v>0</v>
      </c>
      <c r="G266" s="78">
        <f t="shared" si="31"/>
        <v>0</v>
      </c>
      <c r="H266" s="78">
        <f t="shared" si="30"/>
        <v>0</v>
      </c>
      <c r="I266"/>
      <c r="J266"/>
      <c r="K266"/>
      <c r="L266"/>
      <c r="M266"/>
      <c r="N266"/>
      <c r="O266"/>
    </row>
    <row r="267" spans="2:15" s="59" customFormat="1" ht="14.65" customHeight="1">
      <c r="B267" s="215" t="s">
        <v>803</v>
      </c>
      <c r="C267" s="216"/>
      <c r="D267" s="216"/>
      <c r="E267" s="216"/>
      <c r="F267" s="79">
        <f>-'ANALTYQUEBDP+'!D336+'ANALTYQUEBDP+'!E336</f>
        <v>0</v>
      </c>
      <c r="G267" s="79">
        <f>'ANALTYQUEBDP+'!D355-'ANALTYQUEBDP+'!E355</f>
        <v>0</v>
      </c>
      <c r="H267" s="78">
        <f t="shared" si="30"/>
        <v>0</v>
      </c>
      <c r="I267"/>
      <c r="J267"/>
      <c r="K267"/>
      <c r="L267"/>
      <c r="M267"/>
      <c r="N267"/>
      <c r="O267"/>
    </row>
    <row r="268" spans="2:15" s="59" customFormat="1" ht="14.65" customHeight="1">
      <c r="B268" s="215" t="s">
        <v>804</v>
      </c>
      <c r="C268" s="216"/>
      <c r="D268" s="216"/>
      <c r="E268" s="216"/>
      <c r="F268" s="79">
        <f>-'ANALTYQUEBDP+'!D337+'ANALTYQUEBDP+'!E337</f>
        <v>0</v>
      </c>
      <c r="G268" s="79">
        <f>'ANALTYQUEBDP+'!D356-'ANALTYQUEBDP+'!E356</f>
        <v>0</v>
      </c>
      <c r="H268" s="78">
        <f t="shared" si="30"/>
        <v>0</v>
      </c>
      <c r="I268"/>
      <c r="J268"/>
      <c r="K268"/>
      <c r="L268"/>
      <c r="M268"/>
      <c r="N268"/>
      <c r="O268"/>
    </row>
    <row r="269" spans="2:15" s="59" customFormat="1" ht="14.65" customHeight="1">
      <c r="B269" s="238" t="s">
        <v>805</v>
      </c>
      <c r="C269" s="239"/>
      <c r="D269" s="239"/>
      <c r="E269" s="239"/>
      <c r="F269" s="78">
        <f t="shared" ref="F269:G269" si="32">F270+F271+F272</f>
        <v>0</v>
      </c>
      <c r="G269" s="78">
        <f t="shared" si="32"/>
        <v>0</v>
      </c>
      <c r="H269" s="78">
        <f t="shared" si="30"/>
        <v>0</v>
      </c>
      <c r="I269"/>
      <c r="J269"/>
      <c r="K269"/>
      <c r="L269"/>
      <c r="M269"/>
      <c r="N269"/>
      <c r="O269"/>
    </row>
    <row r="270" spans="2:15" s="59" customFormat="1" ht="14.65" customHeight="1">
      <c r="B270" s="215" t="s">
        <v>803</v>
      </c>
      <c r="C270" s="216"/>
      <c r="D270" s="216"/>
      <c r="E270" s="216"/>
      <c r="F270" s="79">
        <f>-'ANALTYQUEBDP+'!D339+'ANALTYQUEBDP+'!E339</f>
        <v>0</v>
      </c>
      <c r="G270" s="79">
        <f>'ANALTYQUEBDP+'!D358-'ANALTYQUEBDP+'!E358</f>
        <v>0</v>
      </c>
      <c r="H270" s="78">
        <f t="shared" si="30"/>
        <v>0</v>
      </c>
      <c r="I270"/>
      <c r="J270"/>
      <c r="K270"/>
      <c r="L270"/>
      <c r="M270"/>
      <c r="N270"/>
      <c r="O270"/>
    </row>
    <row r="271" spans="2:15" s="59" customFormat="1" ht="14.65" customHeight="1">
      <c r="B271" s="215" t="s">
        <v>804</v>
      </c>
      <c r="C271" s="216"/>
      <c r="D271" s="216"/>
      <c r="E271" s="216"/>
      <c r="F271" s="79">
        <f>-'ANALTYQUEBDP+'!D340+'ANALTYQUEBDP+'!E340</f>
        <v>0</v>
      </c>
      <c r="G271" s="79">
        <f>'ANALTYQUEBDP+'!D359-'ANALTYQUEBDP+'!E359</f>
        <v>0</v>
      </c>
      <c r="H271" s="78">
        <f t="shared" si="30"/>
        <v>0</v>
      </c>
      <c r="I271"/>
      <c r="J271"/>
      <c r="K271"/>
      <c r="L271"/>
      <c r="M271"/>
      <c r="N271"/>
      <c r="O271"/>
    </row>
    <row r="272" spans="2:15" s="59" customFormat="1" ht="14.65" customHeight="1">
      <c r="B272" s="215" t="s">
        <v>806</v>
      </c>
      <c r="C272" s="216"/>
      <c r="D272" s="216"/>
      <c r="E272" s="216"/>
      <c r="F272" s="79">
        <f>-'ANALTYQUEBDP+'!D341+'ANALTYQUEBDP+'!E341</f>
        <v>0</v>
      </c>
      <c r="G272" s="79">
        <f>'ANALTYQUEBDP+'!D360-'ANALTYQUEBDP+'!E360</f>
        <v>0</v>
      </c>
      <c r="H272" s="78">
        <f t="shared" si="30"/>
        <v>0</v>
      </c>
      <c r="I272"/>
      <c r="J272"/>
      <c r="K272"/>
      <c r="L272"/>
      <c r="M272"/>
      <c r="N272"/>
      <c r="O272"/>
    </row>
    <row r="273" spans="2:15" s="59" customFormat="1" ht="14.65" customHeight="1">
      <c r="B273" s="238" t="s">
        <v>778</v>
      </c>
      <c r="C273" s="239"/>
      <c r="D273" s="239"/>
      <c r="E273" s="239"/>
      <c r="F273" s="78">
        <f t="shared" ref="F273:G273" si="33">F274+F275</f>
        <v>0</v>
      </c>
      <c r="G273" s="78">
        <f t="shared" si="33"/>
        <v>0</v>
      </c>
      <c r="H273" s="78">
        <f t="shared" si="30"/>
        <v>0</v>
      </c>
      <c r="I273"/>
      <c r="J273"/>
      <c r="K273"/>
      <c r="L273"/>
      <c r="M273"/>
      <c r="N273"/>
      <c r="O273"/>
    </row>
    <row r="274" spans="2:15" s="59" customFormat="1" ht="14.65" customHeight="1">
      <c r="B274" s="215" t="s">
        <v>803</v>
      </c>
      <c r="C274" s="216"/>
      <c r="D274" s="216"/>
      <c r="E274" s="216"/>
      <c r="F274" s="79">
        <f>-'ANALTYQUEBDP+'!D343+'ANALTYQUEBDP+'!E343</f>
        <v>0</v>
      </c>
      <c r="G274" s="79">
        <f>'ANALTYQUEBDP+'!D362-'ANALTYQUEBDP+'!E362</f>
        <v>0</v>
      </c>
      <c r="H274" s="78">
        <f t="shared" si="30"/>
        <v>0</v>
      </c>
      <c r="I274"/>
      <c r="J274"/>
      <c r="K274"/>
      <c r="L274"/>
      <c r="M274"/>
      <c r="N274"/>
      <c r="O274"/>
    </row>
    <row r="275" spans="2:15" s="59" customFormat="1" ht="14.65" customHeight="1">
      <c r="B275" s="215" t="s">
        <v>804</v>
      </c>
      <c r="C275" s="216"/>
      <c r="D275" s="216"/>
      <c r="E275" s="216"/>
      <c r="F275" s="79">
        <f>-'ANALTYQUEBDP+'!D344+'ANALTYQUEBDP+'!E344</f>
        <v>0</v>
      </c>
      <c r="G275" s="79">
        <f>'ANALTYQUEBDP+'!D363-'ANALTYQUEBDP+'!E363</f>
        <v>0</v>
      </c>
      <c r="H275" s="78">
        <f t="shared" si="30"/>
        <v>0</v>
      </c>
      <c r="I275"/>
      <c r="J275"/>
      <c r="K275"/>
      <c r="L275"/>
      <c r="M275"/>
      <c r="N275"/>
      <c r="O275"/>
    </row>
    <row r="276" spans="2:15" s="59" customFormat="1" ht="14.65" customHeight="1">
      <c r="B276" s="238" t="s">
        <v>807</v>
      </c>
      <c r="C276" s="239"/>
      <c r="D276" s="239"/>
      <c r="E276" s="239"/>
      <c r="F276" s="78">
        <f t="shared" ref="F276:G276" si="34">F277+F278+F279</f>
        <v>0</v>
      </c>
      <c r="G276" s="78">
        <f t="shared" si="34"/>
        <v>0</v>
      </c>
      <c r="H276" s="78">
        <f t="shared" si="30"/>
        <v>0</v>
      </c>
      <c r="I276"/>
      <c r="J276"/>
      <c r="K276"/>
      <c r="L276"/>
      <c r="M276"/>
      <c r="N276"/>
      <c r="O276"/>
    </row>
    <row r="277" spans="2:15" s="59" customFormat="1" ht="14.65" customHeight="1">
      <c r="B277" s="215" t="s">
        <v>803</v>
      </c>
      <c r="C277" s="216"/>
      <c r="D277" s="216"/>
      <c r="E277" s="216"/>
      <c r="F277" s="79">
        <f>-'ANALTYQUEBDP+'!D346+'ANALTYQUEBDP+'!E346</f>
        <v>0</v>
      </c>
      <c r="G277" s="79">
        <f>'ANALTYQUEBDP+'!D365-'ANALTYQUEBDP+'!E365</f>
        <v>0</v>
      </c>
      <c r="H277" s="78">
        <f t="shared" si="30"/>
        <v>0</v>
      </c>
      <c r="I277"/>
      <c r="J277"/>
      <c r="K277"/>
      <c r="L277"/>
      <c r="M277"/>
      <c r="N277"/>
      <c r="O277"/>
    </row>
    <row r="278" spans="2:15" s="59" customFormat="1" ht="14.65" customHeight="1">
      <c r="B278" s="215" t="s">
        <v>804</v>
      </c>
      <c r="C278" s="216"/>
      <c r="D278" s="216"/>
      <c r="E278" s="216"/>
      <c r="F278" s="79">
        <f>-'ANALTYQUEBDP+'!D347+'ANALTYQUEBDP+'!E347</f>
        <v>0</v>
      </c>
      <c r="G278" s="79">
        <f>'ANALTYQUEBDP+'!D366-'ANALTYQUEBDP+'!E366</f>
        <v>0</v>
      </c>
      <c r="H278" s="78">
        <f t="shared" si="30"/>
        <v>0</v>
      </c>
      <c r="I278"/>
      <c r="J278"/>
      <c r="K278"/>
      <c r="L278"/>
      <c r="M278"/>
      <c r="N278"/>
      <c r="O278"/>
    </row>
    <row r="279" spans="2:15" s="59" customFormat="1" ht="14.65" customHeight="1">
      <c r="B279" s="215" t="s">
        <v>806</v>
      </c>
      <c r="C279" s="216"/>
      <c r="D279" s="216"/>
      <c r="E279" s="216"/>
      <c r="F279" s="79">
        <f>-'ANALTYQUEBDP+'!D348+'ANALTYQUEBDP+'!E348</f>
        <v>0</v>
      </c>
      <c r="G279" s="79">
        <f>'ANALTYQUEBDP+'!D367-'ANALTYQUEBDP+'!E367</f>
        <v>0</v>
      </c>
      <c r="H279" s="78">
        <f t="shared" si="30"/>
        <v>0</v>
      </c>
      <c r="I279"/>
      <c r="J279"/>
      <c r="K279"/>
      <c r="L279"/>
      <c r="M279"/>
      <c r="N279"/>
      <c r="O279"/>
    </row>
    <row r="280" spans="2:15" s="59" customFormat="1" ht="14.65" customHeight="1">
      <c r="B280" s="238" t="s">
        <v>808</v>
      </c>
      <c r="C280" s="239"/>
      <c r="D280" s="239"/>
      <c r="E280" s="239"/>
      <c r="F280" s="78">
        <f t="shared" ref="F280:G280" si="35">F281+F282+F283</f>
        <v>0</v>
      </c>
      <c r="G280" s="78">
        <f t="shared" si="35"/>
        <v>0</v>
      </c>
      <c r="H280" s="78">
        <f t="shared" si="30"/>
        <v>0</v>
      </c>
      <c r="I280"/>
      <c r="J280"/>
      <c r="K280"/>
      <c r="L280"/>
      <c r="M280"/>
      <c r="N280"/>
      <c r="O280"/>
    </row>
    <row r="281" spans="2:15" s="59" customFormat="1" ht="14.65" customHeight="1">
      <c r="B281" s="215" t="s">
        <v>803</v>
      </c>
      <c r="C281" s="216"/>
      <c r="D281" s="216"/>
      <c r="E281" s="216"/>
      <c r="F281" s="79">
        <f>-'ANALTYQUEBDP+'!D350+'ANALTYQUEBDP+'!E350</f>
        <v>0</v>
      </c>
      <c r="G281" s="79">
        <f>'ANALTYQUEBDP+'!D369-'ANALTYQUEBDP+'!E369</f>
        <v>0</v>
      </c>
      <c r="H281" s="78">
        <f t="shared" si="30"/>
        <v>0</v>
      </c>
      <c r="I281"/>
      <c r="J281"/>
      <c r="K281"/>
      <c r="L281"/>
      <c r="M281"/>
      <c r="N281"/>
      <c r="O281"/>
    </row>
    <row r="282" spans="2:15" s="59" customFormat="1" ht="14.65" customHeight="1">
      <c r="B282" s="215" t="s">
        <v>804</v>
      </c>
      <c r="C282" s="216"/>
      <c r="D282" s="216"/>
      <c r="E282" s="216"/>
      <c r="F282" s="79">
        <f>-'ANALTYQUEBDP+'!D351+'ANALTYQUEBDP+'!E351</f>
        <v>0</v>
      </c>
      <c r="G282" s="79">
        <f>'ANALTYQUEBDP+'!D370-'ANALTYQUEBDP+'!E370</f>
        <v>0</v>
      </c>
      <c r="H282" s="78">
        <f t="shared" si="30"/>
        <v>0</v>
      </c>
      <c r="I282"/>
      <c r="J282"/>
      <c r="K282"/>
      <c r="L282"/>
      <c r="M282"/>
      <c r="N282"/>
      <c r="O282"/>
    </row>
    <row r="283" spans="2:15" s="59" customFormat="1" ht="14.65" customHeight="1">
      <c r="B283" s="215" t="s">
        <v>806</v>
      </c>
      <c r="C283" s="216"/>
      <c r="D283" s="216"/>
      <c r="E283" s="216"/>
      <c r="F283" s="79">
        <f>-'ANALTYQUEBDP+'!D352+'ANALTYQUEBDP+'!E352</f>
        <v>0</v>
      </c>
      <c r="G283" s="79">
        <f>'ANALTYQUEBDP+'!D371-'ANALTYQUEBDP+'!E371</f>
        <v>0</v>
      </c>
      <c r="H283" s="78">
        <f t="shared" si="30"/>
        <v>0</v>
      </c>
      <c r="I283"/>
      <c r="J283"/>
      <c r="K283"/>
      <c r="L283"/>
      <c r="M283"/>
      <c r="N283"/>
      <c r="O283"/>
    </row>
    <row r="284" spans="2:15" s="59" customFormat="1" ht="14.65" customHeight="1">
      <c r="B284" s="219" t="s">
        <v>809</v>
      </c>
      <c r="C284" s="220"/>
      <c r="D284" s="220"/>
      <c r="E284" s="220"/>
      <c r="F284" s="78">
        <f t="shared" ref="F284:G284" si="36">F285+F286+F302+F318+F355+F371</f>
        <v>503054</v>
      </c>
      <c r="G284" s="78">
        <f t="shared" si="36"/>
        <v>43440</v>
      </c>
      <c r="H284" s="78">
        <f t="shared" si="30"/>
        <v>459614</v>
      </c>
      <c r="I284"/>
      <c r="J284"/>
      <c r="K284"/>
      <c r="L284"/>
      <c r="M284"/>
      <c r="N284"/>
      <c r="O284"/>
    </row>
    <row r="285" spans="2:15" s="59" customFormat="1" ht="14.65" customHeight="1">
      <c r="B285" s="219" t="s">
        <v>810</v>
      </c>
      <c r="C285" s="220"/>
      <c r="D285" s="220"/>
      <c r="E285" s="220"/>
      <c r="F285" s="79">
        <f>-'ANALTYQUEBDP+'!D374+'ANALTYQUEBDP+'!E374</f>
        <v>0</v>
      </c>
      <c r="G285" s="79">
        <f>'ANALTYQUEBDP+'!D477-'ANALTYQUEBDP+'!E477</f>
        <v>95392</v>
      </c>
      <c r="H285" s="78">
        <f t="shared" si="30"/>
        <v>-95392</v>
      </c>
      <c r="I285"/>
      <c r="J285"/>
      <c r="K285"/>
      <c r="L285"/>
      <c r="M285"/>
      <c r="N285"/>
      <c r="O285"/>
    </row>
    <row r="286" spans="2:15" s="59" customFormat="1" ht="14.65" customHeight="1">
      <c r="B286" s="219" t="s">
        <v>811</v>
      </c>
      <c r="C286" s="220"/>
      <c r="D286" s="220"/>
      <c r="E286" s="220"/>
      <c r="F286" s="78">
        <f t="shared" ref="F286:G286" si="37">F287+F290+F293+F296+F299</f>
        <v>331797</v>
      </c>
      <c r="G286" s="78">
        <f t="shared" si="37"/>
        <v>-35356</v>
      </c>
      <c r="H286" s="78">
        <f t="shared" si="30"/>
        <v>367153</v>
      </c>
      <c r="I286"/>
      <c r="J286"/>
      <c r="K286"/>
      <c r="L286"/>
      <c r="M286"/>
      <c r="N286"/>
      <c r="O286"/>
    </row>
    <row r="287" spans="2:15" s="59" customFormat="1" ht="14.65" customHeight="1">
      <c r="B287" s="215" t="s">
        <v>789</v>
      </c>
      <c r="C287" s="216"/>
      <c r="D287" s="216"/>
      <c r="E287" s="216"/>
      <c r="F287" s="78">
        <f t="shared" ref="F287:G287" si="38">F288+F289</f>
        <v>0</v>
      </c>
      <c r="G287" s="78">
        <f t="shared" si="38"/>
        <v>0</v>
      </c>
      <c r="H287" s="78">
        <f t="shared" si="30"/>
        <v>0</v>
      </c>
      <c r="I287"/>
      <c r="J287"/>
      <c r="K287"/>
      <c r="L287"/>
      <c r="M287"/>
      <c r="N287"/>
      <c r="O287"/>
    </row>
    <row r="288" spans="2:15" s="59" customFormat="1" ht="14.65" customHeight="1">
      <c r="B288" s="215" t="s">
        <v>812</v>
      </c>
      <c r="C288" s="216"/>
      <c r="D288" s="216"/>
      <c r="E288" s="216"/>
      <c r="F288" s="79">
        <f>-'ANALTYQUEBDP+'!D377+'ANALTYQUEBDP+'!E377</f>
        <v>0</v>
      </c>
      <c r="G288" s="79">
        <f>'ANALTYQUEBDP+'!D480-'ANALTYQUEBDP+'!E480</f>
        <v>0</v>
      </c>
      <c r="H288" s="78">
        <f t="shared" si="30"/>
        <v>0</v>
      </c>
      <c r="I288"/>
      <c r="J288"/>
      <c r="K288"/>
      <c r="L288"/>
      <c r="M288"/>
      <c r="N288"/>
      <c r="O288"/>
    </row>
    <row r="289" spans="2:15" s="59" customFormat="1" ht="14.65" customHeight="1">
      <c r="B289" s="215" t="s">
        <v>813</v>
      </c>
      <c r="C289" s="216"/>
      <c r="D289" s="216"/>
      <c r="E289" s="216"/>
      <c r="F289" s="79">
        <f>-'ANALTYQUEBDP+'!D378+'ANALTYQUEBDP+'!E378</f>
        <v>0</v>
      </c>
      <c r="G289" s="79">
        <f>'ANALTYQUEBDP+'!D481-'ANALTYQUEBDP+'!E481</f>
        <v>0</v>
      </c>
      <c r="H289" s="78">
        <f t="shared" si="30"/>
        <v>0</v>
      </c>
      <c r="I289"/>
      <c r="J289"/>
      <c r="K289"/>
      <c r="L289"/>
      <c r="M289"/>
      <c r="N289"/>
      <c r="O289"/>
    </row>
    <row r="290" spans="2:15" s="59" customFormat="1" ht="14.65" customHeight="1">
      <c r="B290" s="215" t="s">
        <v>795</v>
      </c>
      <c r="C290" s="216"/>
      <c r="D290" s="216"/>
      <c r="E290" s="216"/>
      <c r="F290" s="78">
        <f t="shared" ref="F290:G290" si="39">F291+F292</f>
        <v>-1163</v>
      </c>
      <c r="G290" s="78">
        <f t="shared" si="39"/>
        <v>-35356</v>
      </c>
      <c r="H290" s="78">
        <f t="shared" si="30"/>
        <v>34193</v>
      </c>
      <c r="I290"/>
      <c r="J290"/>
      <c r="K290"/>
      <c r="L290"/>
      <c r="M290"/>
      <c r="N290"/>
      <c r="O290"/>
    </row>
    <row r="291" spans="2:15" s="59" customFormat="1" ht="14.65" customHeight="1">
      <c r="B291" s="215" t="s">
        <v>799</v>
      </c>
      <c r="C291" s="216"/>
      <c r="D291" s="216"/>
      <c r="E291" s="216"/>
      <c r="F291" s="79">
        <f>-'ANALTYQUEBDP+'!D380+'ANALTYQUEBDP+'!E380</f>
        <v>-1163</v>
      </c>
      <c r="G291" s="79">
        <f>'ANALTYQUEBDP+'!D483-'ANALTYQUEBDP+'!E483</f>
        <v>-12292</v>
      </c>
      <c r="H291" s="78">
        <f t="shared" si="30"/>
        <v>11129</v>
      </c>
      <c r="I291"/>
      <c r="J291"/>
      <c r="K291"/>
      <c r="L291"/>
      <c r="M291"/>
      <c r="N291"/>
      <c r="O291"/>
    </row>
    <row r="292" spans="2:15" s="59" customFormat="1" ht="14.65" customHeight="1">
      <c r="B292" s="215" t="s">
        <v>800</v>
      </c>
      <c r="C292" s="216"/>
      <c r="D292" s="216"/>
      <c r="E292" s="216"/>
      <c r="F292" s="79">
        <f>-'ANALTYQUEBDP+'!D381+'ANALTYQUEBDP+'!E381</f>
        <v>0</v>
      </c>
      <c r="G292" s="79">
        <f>'ANALTYQUEBDP+'!D484-'ANALTYQUEBDP+'!E484</f>
        <v>-23064</v>
      </c>
      <c r="H292" s="78">
        <f t="shared" si="30"/>
        <v>23064</v>
      </c>
      <c r="I292"/>
      <c r="J292"/>
      <c r="K292"/>
      <c r="L292"/>
      <c r="M292"/>
      <c r="N292"/>
      <c r="O292"/>
    </row>
    <row r="293" spans="2:15" s="59" customFormat="1" ht="14.65" customHeight="1">
      <c r="B293" s="215" t="s">
        <v>796</v>
      </c>
      <c r="C293" s="216"/>
      <c r="D293" s="216"/>
      <c r="E293" s="216"/>
      <c r="F293" s="78">
        <f t="shared" ref="F293:G293" si="40">F294+F295</f>
        <v>309676</v>
      </c>
      <c r="G293" s="78">
        <f t="shared" si="40"/>
        <v>0</v>
      </c>
      <c r="H293" s="78">
        <f t="shared" si="30"/>
        <v>309676</v>
      </c>
      <c r="I293"/>
      <c r="J293"/>
      <c r="K293"/>
      <c r="L293"/>
      <c r="M293"/>
      <c r="N293"/>
      <c r="O293"/>
    </row>
    <row r="294" spans="2:15" s="59" customFormat="1" ht="14.65" customHeight="1">
      <c r="B294" s="215" t="s">
        <v>799</v>
      </c>
      <c r="C294" s="216"/>
      <c r="D294" s="216"/>
      <c r="E294" s="216"/>
      <c r="F294" s="79">
        <f>-'ANALTYQUEBDP+'!D383+'ANALTYQUEBDP+'!E383</f>
        <v>309676</v>
      </c>
      <c r="G294" s="79">
        <f>'ANALTYQUEBDP+'!D486-'ANALTYQUEBDP+'!E486</f>
        <v>0</v>
      </c>
      <c r="H294" s="78">
        <f t="shared" si="30"/>
        <v>309676</v>
      </c>
      <c r="I294"/>
      <c r="J294"/>
      <c r="K294"/>
      <c r="L294"/>
      <c r="M294"/>
      <c r="N294"/>
      <c r="O294"/>
    </row>
    <row r="295" spans="2:15" s="59" customFormat="1" ht="14.65" customHeight="1">
      <c r="B295" s="215" t="s">
        <v>800</v>
      </c>
      <c r="C295" s="216"/>
      <c r="D295" s="216"/>
      <c r="E295" s="216"/>
      <c r="F295" s="79">
        <f>-'ANALTYQUEBDP+'!D384+'ANALTYQUEBDP+'!E384</f>
        <v>0</v>
      </c>
      <c r="G295" s="79">
        <f>'ANALTYQUEBDP+'!D487-'ANALTYQUEBDP+'!E487</f>
        <v>0</v>
      </c>
      <c r="H295" s="78">
        <f t="shared" si="30"/>
        <v>0</v>
      </c>
      <c r="I295"/>
      <c r="J295"/>
      <c r="K295"/>
      <c r="L295"/>
      <c r="M295"/>
      <c r="N295"/>
      <c r="O295"/>
    </row>
    <row r="296" spans="2:15" s="59" customFormat="1" ht="14.65" customHeight="1">
      <c r="B296" s="215" t="s">
        <v>797</v>
      </c>
      <c r="C296" s="216"/>
      <c r="D296" s="216"/>
      <c r="E296" s="216"/>
      <c r="F296" s="78">
        <f t="shared" ref="F296:G296" si="41">F297+F298</f>
        <v>0</v>
      </c>
      <c r="G296" s="78">
        <f t="shared" si="41"/>
        <v>0</v>
      </c>
      <c r="H296" s="78">
        <f t="shared" si="30"/>
        <v>0</v>
      </c>
      <c r="I296"/>
      <c r="J296"/>
      <c r="K296"/>
      <c r="L296"/>
      <c r="M296"/>
      <c r="N296"/>
      <c r="O296"/>
    </row>
    <row r="297" spans="2:15" s="59" customFormat="1" ht="14.65" customHeight="1">
      <c r="B297" s="215" t="s">
        <v>799</v>
      </c>
      <c r="C297" s="216"/>
      <c r="D297" s="216"/>
      <c r="E297" s="216"/>
      <c r="F297" s="79">
        <f>-'ANALTYQUEBDP+'!D386+'ANALTYQUEBDP+'!E386</f>
        <v>0</v>
      </c>
      <c r="G297" s="79">
        <f>'ANALTYQUEBDP+'!D489-'ANALTYQUEBDP+'!E489</f>
        <v>0</v>
      </c>
      <c r="H297" s="78">
        <f t="shared" si="30"/>
        <v>0</v>
      </c>
      <c r="I297"/>
      <c r="J297"/>
      <c r="K297"/>
      <c r="L297"/>
      <c r="M297"/>
      <c r="N297"/>
      <c r="O297"/>
    </row>
    <row r="298" spans="2:15" s="59" customFormat="1" ht="14.65" customHeight="1">
      <c r="B298" s="215" t="s">
        <v>800</v>
      </c>
      <c r="C298" s="216"/>
      <c r="D298" s="216"/>
      <c r="E298" s="216"/>
      <c r="F298" s="79">
        <f>-'ANALTYQUEBDP+'!D387+'ANALTYQUEBDP+'!E387</f>
        <v>0</v>
      </c>
      <c r="G298" s="79">
        <f>'ANALTYQUEBDP+'!D490-'ANALTYQUEBDP+'!E490</f>
        <v>0</v>
      </c>
      <c r="H298" s="78">
        <f t="shared" si="30"/>
        <v>0</v>
      </c>
      <c r="I298"/>
      <c r="J298"/>
      <c r="K298"/>
      <c r="L298"/>
      <c r="M298"/>
      <c r="N298"/>
      <c r="O298"/>
    </row>
    <row r="299" spans="2:15" s="59" customFormat="1" ht="14.65" customHeight="1">
      <c r="B299" s="215" t="s">
        <v>798</v>
      </c>
      <c r="C299" s="216"/>
      <c r="D299" s="216"/>
      <c r="E299" s="216"/>
      <c r="F299" s="78">
        <f t="shared" ref="F299:G299" si="42">F300+F301</f>
        <v>23284</v>
      </c>
      <c r="G299" s="78">
        <f t="shared" si="42"/>
        <v>0</v>
      </c>
      <c r="H299" s="78">
        <f t="shared" si="30"/>
        <v>23284</v>
      </c>
      <c r="I299"/>
      <c r="J299"/>
      <c r="K299"/>
      <c r="L299"/>
      <c r="M299"/>
      <c r="N299"/>
      <c r="O299"/>
    </row>
    <row r="300" spans="2:15" s="59" customFormat="1" ht="14.65" customHeight="1">
      <c r="B300" s="215" t="s">
        <v>799</v>
      </c>
      <c r="C300" s="216"/>
      <c r="D300" s="216"/>
      <c r="E300" s="216"/>
      <c r="F300" s="79">
        <f>-'ANALTYQUEBDP+'!D389+'ANALTYQUEBDP+'!E389</f>
        <v>23284</v>
      </c>
      <c r="G300" s="79">
        <f>'ANALTYQUEBDP+'!D492-'ANALTYQUEBDP+'!E492</f>
        <v>0</v>
      </c>
      <c r="H300" s="78">
        <f t="shared" si="30"/>
        <v>23284</v>
      </c>
      <c r="I300"/>
      <c r="J300"/>
      <c r="K300"/>
      <c r="L300"/>
      <c r="M300"/>
      <c r="N300"/>
      <c r="O300"/>
    </row>
    <row r="301" spans="2:15" s="59" customFormat="1" ht="14.65" customHeight="1">
      <c r="B301" s="215" t="s">
        <v>800</v>
      </c>
      <c r="C301" s="216"/>
      <c r="D301" s="216"/>
      <c r="E301" s="216"/>
      <c r="F301" s="79">
        <f>-'ANALTYQUEBDP+'!D390+'ANALTYQUEBDP+'!E390</f>
        <v>0</v>
      </c>
      <c r="G301" s="79">
        <f>'ANALTYQUEBDP+'!D493-'ANALTYQUEBDP+'!E493</f>
        <v>0</v>
      </c>
      <c r="H301" s="78">
        <f t="shared" si="30"/>
        <v>0</v>
      </c>
      <c r="I301"/>
      <c r="J301"/>
      <c r="K301"/>
      <c r="L301"/>
      <c r="M301"/>
      <c r="N301"/>
      <c r="O301"/>
    </row>
    <row r="302" spans="2:15" s="59" customFormat="1" ht="14.65" customHeight="1">
      <c r="B302" s="219" t="s">
        <v>814</v>
      </c>
      <c r="C302" s="220"/>
      <c r="D302" s="220"/>
      <c r="E302" s="220"/>
      <c r="F302" s="78">
        <f t="shared" ref="F302:G302" si="43">F303+F306+F309+F312+F315</f>
        <v>-4202</v>
      </c>
      <c r="G302" s="78">
        <f t="shared" si="43"/>
        <v>-57591</v>
      </c>
      <c r="H302" s="78">
        <f t="shared" si="30"/>
        <v>53389</v>
      </c>
      <c r="I302"/>
      <c r="J302"/>
      <c r="K302"/>
      <c r="L302"/>
      <c r="M302"/>
      <c r="N302"/>
      <c r="O302"/>
    </row>
    <row r="303" spans="2:15" s="59" customFormat="1" ht="14.65" customHeight="1">
      <c r="B303" s="215" t="s">
        <v>789</v>
      </c>
      <c r="C303" s="216"/>
      <c r="D303" s="216"/>
      <c r="E303" s="216"/>
      <c r="F303" s="78">
        <f t="shared" ref="F303:G303" si="44">F304+F305</f>
        <v>0</v>
      </c>
      <c r="G303" s="78">
        <f t="shared" si="44"/>
        <v>0</v>
      </c>
      <c r="H303" s="78">
        <f t="shared" si="30"/>
        <v>0</v>
      </c>
      <c r="I303"/>
      <c r="J303"/>
      <c r="K303"/>
      <c r="L303"/>
      <c r="M303"/>
      <c r="N303"/>
      <c r="O303"/>
    </row>
    <row r="304" spans="2:15" s="59" customFormat="1" ht="14.65" customHeight="1">
      <c r="B304" s="215" t="s">
        <v>812</v>
      </c>
      <c r="C304" s="216"/>
      <c r="D304" s="216"/>
      <c r="E304" s="216"/>
      <c r="F304" s="79">
        <f>-'ANALTYQUEBDP+'!D393+'ANALTYQUEBDP+'!E393</f>
        <v>0</v>
      </c>
      <c r="G304" s="79">
        <f>'ANALTYQUEBDP+'!D496-'ANALTYQUEBDP+'!E496</f>
        <v>0</v>
      </c>
      <c r="H304" s="78">
        <f t="shared" si="30"/>
        <v>0</v>
      </c>
      <c r="I304"/>
      <c r="J304"/>
      <c r="K304"/>
      <c r="L304"/>
      <c r="M304"/>
      <c r="N304"/>
      <c r="O304"/>
    </row>
    <row r="305" spans="2:15" s="59" customFormat="1" ht="14.65" customHeight="1">
      <c r="B305" s="215" t="s">
        <v>813</v>
      </c>
      <c r="C305" s="216"/>
      <c r="D305" s="216"/>
      <c r="E305" s="216"/>
      <c r="F305" s="79">
        <f>-'ANALTYQUEBDP+'!D394+'ANALTYQUEBDP+'!E394</f>
        <v>0</v>
      </c>
      <c r="G305" s="79">
        <f>'ANALTYQUEBDP+'!D497-'ANALTYQUEBDP+'!E497</f>
        <v>0</v>
      </c>
      <c r="H305" s="78">
        <f t="shared" si="30"/>
        <v>0</v>
      </c>
      <c r="I305"/>
      <c r="J305"/>
      <c r="K305"/>
      <c r="L305"/>
      <c r="M305"/>
      <c r="N305"/>
      <c r="O305"/>
    </row>
    <row r="306" spans="2:15" s="59" customFormat="1" ht="14.65" customHeight="1">
      <c r="B306" s="215" t="s">
        <v>795</v>
      </c>
      <c r="C306" s="216"/>
      <c r="D306" s="216"/>
      <c r="E306" s="216"/>
      <c r="F306" s="78">
        <f t="shared" ref="F306:G306" si="45">F307+F308</f>
        <v>-4922</v>
      </c>
      <c r="G306" s="78">
        <f t="shared" si="45"/>
        <v>2999</v>
      </c>
      <c r="H306" s="78">
        <f t="shared" si="30"/>
        <v>-7921</v>
      </c>
      <c r="I306"/>
      <c r="J306"/>
      <c r="K306"/>
      <c r="L306"/>
      <c r="M306"/>
      <c r="N306"/>
      <c r="O306"/>
    </row>
    <row r="307" spans="2:15" s="59" customFormat="1" ht="14.65" customHeight="1">
      <c r="B307" s="215" t="s">
        <v>799</v>
      </c>
      <c r="C307" s="216"/>
      <c r="D307" s="216"/>
      <c r="E307" s="216"/>
      <c r="F307" s="79">
        <f>-'ANALTYQUEBDP+'!D396+'ANALTYQUEBDP+'!E396</f>
        <v>-7921</v>
      </c>
      <c r="G307" s="79">
        <f>'ANALTYQUEBDP+'!D499-'ANALTYQUEBDP+'!E499</f>
        <v>0</v>
      </c>
      <c r="H307" s="78">
        <f t="shared" si="30"/>
        <v>-7921</v>
      </c>
      <c r="I307"/>
      <c r="J307"/>
      <c r="K307"/>
      <c r="L307"/>
      <c r="M307"/>
      <c r="N307"/>
      <c r="O307"/>
    </row>
    <row r="308" spans="2:15" s="59" customFormat="1" ht="14.65" customHeight="1">
      <c r="B308" s="215" t="s">
        <v>800</v>
      </c>
      <c r="C308" s="216"/>
      <c r="D308" s="216"/>
      <c r="E308" s="216"/>
      <c r="F308" s="79">
        <f>-'ANALTYQUEBDP+'!D397+'ANALTYQUEBDP+'!E397</f>
        <v>2999</v>
      </c>
      <c r="G308" s="79">
        <f>'ANALTYQUEBDP+'!D500-'ANALTYQUEBDP+'!E500</f>
        <v>2999</v>
      </c>
      <c r="H308" s="78">
        <f t="shared" si="30"/>
        <v>0</v>
      </c>
      <c r="I308"/>
      <c r="J308"/>
      <c r="K308"/>
      <c r="L308"/>
      <c r="M308"/>
      <c r="N308"/>
      <c r="O308"/>
    </row>
    <row r="309" spans="2:15" s="59" customFormat="1" ht="14.65" customHeight="1">
      <c r="B309" s="215" t="s">
        <v>796</v>
      </c>
      <c r="C309" s="216"/>
      <c r="D309" s="216"/>
      <c r="E309" s="216"/>
      <c r="F309" s="78">
        <f t="shared" ref="F309:G309" si="46">F310+F311</f>
        <v>0</v>
      </c>
      <c r="G309" s="78">
        <f t="shared" si="46"/>
        <v>-52470</v>
      </c>
      <c r="H309" s="78">
        <f t="shared" ref="H309:H372" si="47">F309-G309</f>
        <v>52470</v>
      </c>
      <c r="I309"/>
      <c r="J309"/>
      <c r="K309"/>
      <c r="L309"/>
      <c r="M309"/>
      <c r="N309"/>
      <c r="O309"/>
    </row>
    <row r="310" spans="2:15" s="59" customFormat="1" ht="14.65" customHeight="1">
      <c r="B310" s="215" t="s">
        <v>799</v>
      </c>
      <c r="C310" s="216"/>
      <c r="D310" s="216"/>
      <c r="E310" s="216"/>
      <c r="F310" s="79">
        <f>-'ANALTYQUEBDP+'!D399+'ANALTYQUEBDP+'!E399</f>
        <v>0</v>
      </c>
      <c r="G310" s="79">
        <f>'ANALTYQUEBDP+'!D502-'ANALTYQUEBDP+'!E502</f>
        <v>0</v>
      </c>
      <c r="H310" s="78">
        <f t="shared" si="47"/>
        <v>0</v>
      </c>
      <c r="I310"/>
      <c r="J310"/>
      <c r="K310"/>
      <c r="L310"/>
      <c r="M310"/>
      <c r="N310"/>
      <c r="O310"/>
    </row>
    <row r="311" spans="2:15" s="59" customFormat="1" ht="14.65" customHeight="1">
      <c r="B311" s="215" t="s">
        <v>800</v>
      </c>
      <c r="C311" s="216"/>
      <c r="D311" s="216"/>
      <c r="E311" s="216"/>
      <c r="F311" s="79">
        <f>-'ANALTYQUEBDP+'!D400+'ANALTYQUEBDP+'!E400</f>
        <v>0</v>
      </c>
      <c r="G311" s="79">
        <f>'ANALTYQUEBDP+'!D503-'ANALTYQUEBDP+'!E503</f>
        <v>-52470</v>
      </c>
      <c r="H311" s="78">
        <f t="shared" si="47"/>
        <v>52470</v>
      </c>
      <c r="I311"/>
      <c r="J311"/>
      <c r="K311"/>
      <c r="L311"/>
      <c r="M311"/>
      <c r="N311"/>
      <c r="O311"/>
    </row>
    <row r="312" spans="2:15" s="59" customFormat="1" ht="14.65" customHeight="1">
      <c r="B312" s="215" t="s">
        <v>797</v>
      </c>
      <c r="C312" s="216"/>
      <c r="D312" s="216"/>
      <c r="E312" s="216"/>
      <c r="F312" s="78">
        <f t="shared" ref="F312:G312" si="48">F313+F314</f>
        <v>0</v>
      </c>
      <c r="G312" s="78">
        <f t="shared" si="48"/>
        <v>0</v>
      </c>
      <c r="H312" s="78">
        <f t="shared" si="47"/>
        <v>0</v>
      </c>
      <c r="I312"/>
      <c r="J312"/>
      <c r="K312"/>
      <c r="L312"/>
      <c r="M312"/>
      <c r="N312"/>
      <c r="O312"/>
    </row>
    <row r="313" spans="2:15" s="59" customFormat="1" ht="14.65" customHeight="1">
      <c r="B313" s="215" t="s">
        <v>799</v>
      </c>
      <c r="C313" s="216"/>
      <c r="D313" s="216"/>
      <c r="E313" s="216"/>
      <c r="F313" s="79">
        <f>-'ANALTYQUEBDP+'!D402+'ANALTYQUEBDP+'!E402</f>
        <v>0</v>
      </c>
      <c r="G313" s="79">
        <f>'ANALTYQUEBDP+'!D505-'ANALTYQUEBDP+'!E505</f>
        <v>0</v>
      </c>
      <c r="H313" s="78">
        <f t="shared" si="47"/>
        <v>0</v>
      </c>
      <c r="I313"/>
      <c r="J313"/>
      <c r="K313"/>
      <c r="L313"/>
      <c r="M313"/>
      <c r="N313"/>
      <c r="O313"/>
    </row>
    <row r="314" spans="2:15" s="59" customFormat="1" ht="14.65" customHeight="1">
      <c r="B314" s="215" t="s">
        <v>800</v>
      </c>
      <c r="C314" s="216"/>
      <c r="D314" s="216"/>
      <c r="E314" s="216"/>
      <c r="F314" s="79">
        <f>-'ANALTYQUEBDP+'!D403+'ANALTYQUEBDP+'!E403</f>
        <v>0</v>
      </c>
      <c r="G314" s="79">
        <f>'ANALTYQUEBDP+'!D506-'ANALTYQUEBDP+'!E506</f>
        <v>0</v>
      </c>
      <c r="H314" s="78">
        <f t="shared" si="47"/>
        <v>0</v>
      </c>
      <c r="I314"/>
      <c r="J314"/>
      <c r="K314"/>
      <c r="L314"/>
      <c r="M314"/>
      <c r="N314"/>
      <c r="O314"/>
    </row>
    <row r="315" spans="2:15" s="59" customFormat="1" ht="14.65" customHeight="1">
      <c r="B315" s="215" t="s">
        <v>798</v>
      </c>
      <c r="C315" s="216"/>
      <c r="D315" s="216"/>
      <c r="E315" s="216"/>
      <c r="F315" s="78">
        <f t="shared" ref="F315:G315" si="49">F316+F317</f>
        <v>720</v>
      </c>
      <c r="G315" s="78">
        <f t="shared" si="49"/>
        <v>-8120</v>
      </c>
      <c r="H315" s="78">
        <f t="shared" si="47"/>
        <v>8840</v>
      </c>
      <c r="I315"/>
      <c r="J315"/>
      <c r="K315"/>
      <c r="L315"/>
      <c r="M315"/>
      <c r="N315"/>
      <c r="O315"/>
    </row>
    <row r="316" spans="2:15" s="59" customFormat="1" ht="14.65" customHeight="1">
      <c r="B316" s="215" t="s">
        <v>799</v>
      </c>
      <c r="C316" s="216"/>
      <c r="D316" s="216"/>
      <c r="E316" s="216"/>
      <c r="F316" s="79">
        <f>-'ANALTYQUEBDP+'!D405+'ANALTYQUEBDP+'!E405</f>
        <v>720</v>
      </c>
      <c r="G316" s="79">
        <f>'ANALTYQUEBDP+'!D508-'ANALTYQUEBDP+'!E508</f>
        <v>0</v>
      </c>
      <c r="H316" s="78">
        <f t="shared" si="47"/>
        <v>720</v>
      </c>
      <c r="I316"/>
      <c r="J316"/>
      <c r="K316"/>
      <c r="L316"/>
      <c r="M316"/>
      <c r="N316"/>
      <c r="O316"/>
    </row>
    <row r="317" spans="2:15" s="59" customFormat="1" ht="14.65" customHeight="1">
      <c r="B317" s="215" t="s">
        <v>800</v>
      </c>
      <c r="C317" s="216"/>
      <c r="D317" s="216"/>
      <c r="E317" s="216"/>
      <c r="F317" s="79">
        <f>-'ANALTYQUEBDP+'!D406+'ANALTYQUEBDP+'!E406</f>
        <v>0</v>
      </c>
      <c r="G317" s="79">
        <f>'ANALTYQUEBDP+'!D509-'ANALTYQUEBDP+'!E509</f>
        <v>-8120</v>
      </c>
      <c r="H317" s="78">
        <f t="shared" si="47"/>
        <v>8120</v>
      </c>
      <c r="I317"/>
      <c r="J317"/>
      <c r="K317"/>
      <c r="L317"/>
      <c r="M317"/>
      <c r="N317"/>
      <c r="O317"/>
    </row>
    <row r="318" spans="2:15" s="59" customFormat="1" ht="14.65" customHeight="1">
      <c r="B318" s="219" t="s">
        <v>815</v>
      </c>
      <c r="C318" s="220"/>
      <c r="D318" s="220"/>
      <c r="E318" s="220"/>
      <c r="F318" s="78">
        <f t="shared" ref="F318:G318" si="50">F319+F325+F331+F337+F343+F349</f>
        <v>0</v>
      </c>
      <c r="G318" s="78">
        <f t="shared" si="50"/>
        <v>0</v>
      </c>
      <c r="H318" s="78">
        <f t="shared" si="47"/>
        <v>0</v>
      </c>
      <c r="I318"/>
      <c r="J318"/>
      <c r="K318"/>
      <c r="L318"/>
      <c r="M318"/>
      <c r="N318"/>
      <c r="O318"/>
    </row>
    <row r="319" spans="2:15" s="59" customFormat="1" ht="14.65" customHeight="1">
      <c r="B319" s="238" t="s">
        <v>816</v>
      </c>
      <c r="C319" s="239"/>
      <c r="D319" s="239"/>
      <c r="E319" s="239"/>
      <c r="F319" s="78">
        <f t="shared" ref="F319:G319" si="51">SUM(F320:F324)</f>
        <v>0</v>
      </c>
      <c r="G319" s="78">
        <f t="shared" si="51"/>
        <v>0</v>
      </c>
      <c r="H319" s="78">
        <f t="shared" si="47"/>
        <v>0</v>
      </c>
      <c r="I319"/>
      <c r="J319"/>
      <c r="K319"/>
      <c r="L319"/>
      <c r="M319"/>
      <c r="N319"/>
      <c r="O319"/>
    </row>
    <row r="320" spans="2:15" s="59" customFormat="1" ht="14.65" customHeight="1">
      <c r="B320" s="215" t="s">
        <v>742</v>
      </c>
      <c r="C320" s="216"/>
      <c r="D320" s="216"/>
      <c r="E320" s="216"/>
      <c r="F320" s="79">
        <f>-'ANALTYQUEBDP+'!D409+'ANALTYQUEBDP+'!E409</f>
        <v>0</v>
      </c>
      <c r="G320" s="79">
        <f>'ANALTYQUEBDP+'!D512-'ANALTYQUEBDP+'!E512</f>
        <v>0</v>
      </c>
      <c r="H320" s="78">
        <f t="shared" si="47"/>
        <v>0</v>
      </c>
      <c r="I320"/>
      <c r="J320"/>
      <c r="K320"/>
      <c r="L320"/>
      <c r="M320"/>
      <c r="N320"/>
      <c r="O320"/>
    </row>
    <row r="321" spans="2:15" s="59" customFormat="1" ht="14.65" customHeight="1">
      <c r="B321" s="215" t="s">
        <v>817</v>
      </c>
      <c r="C321" s="216"/>
      <c r="D321" s="216"/>
      <c r="E321" s="216"/>
      <c r="F321" s="79">
        <f>-'ANALTYQUEBDP+'!D410+'ANALTYQUEBDP+'!E410</f>
        <v>0</v>
      </c>
      <c r="G321" s="79">
        <f>'ANALTYQUEBDP+'!D513-'ANALTYQUEBDP+'!E513</f>
        <v>0</v>
      </c>
      <c r="H321" s="78">
        <f t="shared" si="47"/>
        <v>0</v>
      </c>
      <c r="I321"/>
      <c r="J321"/>
      <c r="K321"/>
      <c r="L321"/>
      <c r="M321"/>
      <c r="N321"/>
      <c r="O321"/>
    </row>
    <row r="322" spans="2:15" s="59" customFormat="1" ht="14.65" customHeight="1">
      <c r="B322" s="215" t="s">
        <v>744</v>
      </c>
      <c r="C322" s="216"/>
      <c r="D322" s="216"/>
      <c r="E322" s="216"/>
      <c r="F322" s="79">
        <f>-'ANALTYQUEBDP+'!D411+'ANALTYQUEBDP+'!E411</f>
        <v>0</v>
      </c>
      <c r="G322" s="79">
        <f>'ANALTYQUEBDP+'!D514-'ANALTYQUEBDP+'!E514</f>
        <v>0</v>
      </c>
      <c r="H322" s="78">
        <f t="shared" si="47"/>
        <v>0</v>
      </c>
      <c r="I322"/>
      <c r="J322"/>
      <c r="K322"/>
      <c r="L322"/>
      <c r="M322"/>
      <c r="N322"/>
      <c r="O322"/>
    </row>
    <row r="323" spans="2:15" s="59" customFormat="1" ht="14.65" customHeight="1">
      <c r="B323" s="215" t="s">
        <v>745</v>
      </c>
      <c r="C323" s="216"/>
      <c r="D323" s="216"/>
      <c r="E323" s="216"/>
      <c r="F323" s="79">
        <f>-'ANALTYQUEBDP+'!D412+'ANALTYQUEBDP+'!E412</f>
        <v>0</v>
      </c>
      <c r="G323" s="79">
        <f>'ANALTYQUEBDP+'!D515-'ANALTYQUEBDP+'!E515</f>
        <v>0</v>
      </c>
      <c r="H323" s="78">
        <f t="shared" si="47"/>
        <v>0</v>
      </c>
      <c r="I323"/>
      <c r="J323"/>
      <c r="K323"/>
      <c r="L323"/>
      <c r="M323"/>
      <c r="N323"/>
      <c r="O323"/>
    </row>
    <row r="324" spans="2:15" s="59" customFormat="1" ht="14.65" customHeight="1">
      <c r="B324" s="215" t="s">
        <v>746</v>
      </c>
      <c r="C324" s="216"/>
      <c r="D324" s="216"/>
      <c r="E324" s="216"/>
      <c r="F324" s="79">
        <f>-'ANALTYQUEBDP+'!D413+'ANALTYQUEBDP+'!E413</f>
        <v>0</v>
      </c>
      <c r="G324" s="79">
        <f>'ANALTYQUEBDP+'!D516-'ANALTYQUEBDP+'!E516</f>
        <v>0</v>
      </c>
      <c r="H324" s="78">
        <f t="shared" si="47"/>
        <v>0</v>
      </c>
      <c r="I324"/>
      <c r="J324"/>
      <c r="K324"/>
      <c r="L324"/>
      <c r="M324"/>
      <c r="N324"/>
      <c r="O324"/>
    </row>
    <row r="325" spans="2:15" s="59" customFormat="1" ht="14.65" customHeight="1">
      <c r="B325" s="238" t="s">
        <v>818</v>
      </c>
      <c r="C325" s="239"/>
      <c r="D325" s="239"/>
      <c r="E325" s="239"/>
      <c r="F325" s="78">
        <f t="shared" ref="F325:G325" si="52">SUM(F326:F330)</f>
        <v>0</v>
      </c>
      <c r="G325" s="78">
        <f t="shared" si="52"/>
        <v>0</v>
      </c>
      <c r="H325" s="78">
        <f t="shared" si="47"/>
        <v>0</v>
      </c>
      <c r="I325"/>
      <c r="J325"/>
      <c r="K325"/>
      <c r="L325"/>
      <c r="M325"/>
      <c r="N325"/>
      <c r="O325"/>
    </row>
    <row r="326" spans="2:15" s="59" customFormat="1" ht="14.65" customHeight="1">
      <c r="B326" s="215" t="s">
        <v>742</v>
      </c>
      <c r="C326" s="216"/>
      <c r="D326" s="216"/>
      <c r="E326" s="216"/>
      <c r="F326" s="79">
        <f>-'ANALTYQUEBDP+'!D415+'ANALTYQUEBDP+'!E415</f>
        <v>0</v>
      </c>
      <c r="G326" s="79">
        <f>'ANALTYQUEBDP+'!D518-'ANALTYQUEBDP+'!E518</f>
        <v>0</v>
      </c>
      <c r="H326" s="78">
        <f t="shared" si="47"/>
        <v>0</v>
      </c>
      <c r="I326"/>
      <c r="J326"/>
      <c r="K326"/>
      <c r="L326"/>
      <c r="M326"/>
      <c r="N326"/>
      <c r="O326"/>
    </row>
    <row r="327" spans="2:15" s="59" customFormat="1" ht="14.65" customHeight="1">
      <c r="B327" s="215" t="s">
        <v>817</v>
      </c>
      <c r="C327" s="216"/>
      <c r="D327" s="216"/>
      <c r="E327" s="216"/>
      <c r="F327" s="79">
        <f>-'ANALTYQUEBDP+'!D416+'ANALTYQUEBDP+'!E416</f>
        <v>0</v>
      </c>
      <c r="G327" s="79">
        <f>'ANALTYQUEBDP+'!D519-'ANALTYQUEBDP+'!E519</f>
        <v>0</v>
      </c>
      <c r="H327" s="78">
        <f t="shared" si="47"/>
        <v>0</v>
      </c>
      <c r="I327"/>
      <c r="J327"/>
      <c r="K327"/>
      <c r="L327"/>
      <c r="M327"/>
      <c r="N327"/>
      <c r="O327"/>
    </row>
    <row r="328" spans="2:15" s="59" customFormat="1" ht="14.65" customHeight="1">
      <c r="B328" s="215" t="s">
        <v>819</v>
      </c>
      <c r="C328" s="216"/>
      <c r="D328" s="216"/>
      <c r="E328" s="216"/>
      <c r="F328" s="79">
        <f>-'ANALTYQUEBDP+'!D417+'ANALTYQUEBDP+'!E417</f>
        <v>0</v>
      </c>
      <c r="G328" s="79">
        <f>'ANALTYQUEBDP+'!D520-'ANALTYQUEBDP+'!E520</f>
        <v>0</v>
      </c>
      <c r="H328" s="78">
        <f t="shared" si="47"/>
        <v>0</v>
      </c>
      <c r="I328"/>
      <c r="J328"/>
      <c r="K328"/>
      <c r="L328"/>
      <c r="M328"/>
      <c r="N328"/>
      <c r="O328"/>
    </row>
    <row r="329" spans="2:15" s="59" customFormat="1" ht="14.65" customHeight="1">
      <c r="B329" s="215" t="s">
        <v>745</v>
      </c>
      <c r="C329" s="216"/>
      <c r="D329" s="216"/>
      <c r="E329" s="216"/>
      <c r="F329" s="79">
        <f>-'ANALTYQUEBDP+'!D418+'ANALTYQUEBDP+'!E418</f>
        <v>0</v>
      </c>
      <c r="G329" s="79">
        <f>'ANALTYQUEBDP+'!D521-'ANALTYQUEBDP+'!E521</f>
        <v>0</v>
      </c>
      <c r="H329" s="78">
        <f t="shared" si="47"/>
        <v>0</v>
      </c>
      <c r="I329"/>
      <c r="J329"/>
      <c r="K329"/>
      <c r="L329"/>
      <c r="M329"/>
      <c r="N329"/>
      <c r="O329"/>
    </row>
    <row r="330" spans="2:15" s="59" customFormat="1" ht="14.65" customHeight="1">
      <c r="B330" s="215" t="s">
        <v>746</v>
      </c>
      <c r="C330" s="216"/>
      <c r="D330" s="216"/>
      <c r="E330" s="216"/>
      <c r="F330" s="79">
        <f>-'ANALTYQUEBDP+'!D419+'ANALTYQUEBDP+'!E419</f>
        <v>0</v>
      </c>
      <c r="G330" s="79">
        <f>'ANALTYQUEBDP+'!D522-'ANALTYQUEBDP+'!E522</f>
        <v>0</v>
      </c>
      <c r="H330" s="78">
        <f t="shared" si="47"/>
        <v>0</v>
      </c>
      <c r="I330"/>
      <c r="J330"/>
      <c r="K330"/>
      <c r="L330"/>
      <c r="M330"/>
      <c r="N330"/>
      <c r="O330"/>
    </row>
    <row r="331" spans="2:15" s="59" customFormat="1" ht="14.65" customHeight="1">
      <c r="B331" s="238" t="s">
        <v>820</v>
      </c>
      <c r="C331" s="239"/>
      <c r="D331" s="239"/>
      <c r="E331" s="239"/>
      <c r="F331" s="78">
        <f t="shared" ref="F331:G331" si="53">SUM(F332:F336)</f>
        <v>0</v>
      </c>
      <c r="G331" s="78">
        <f t="shared" si="53"/>
        <v>0</v>
      </c>
      <c r="H331" s="78">
        <f t="shared" si="47"/>
        <v>0</v>
      </c>
      <c r="I331"/>
      <c r="J331"/>
      <c r="K331"/>
      <c r="L331"/>
      <c r="M331"/>
      <c r="N331"/>
      <c r="O331"/>
    </row>
    <row r="332" spans="2:15" s="59" customFormat="1" ht="14.65" customHeight="1">
      <c r="B332" s="215" t="s">
        <v>742</v>
      </c>
      <c r="C332" s="216"/>
      <c r="D332" s="216"/>
      <c r="E332" s="216"/>
      <c r="F332" s="79">
        <f>-'ANALTYQUEBDP+'!D421+'ANALTYQUEBDP+'!E421</f>
        <v>0</v>
      </c>
      <c r="G332" s="79">
        <f>'ANALTYQUEBDP+'!D524-'ANALTYQUEBDP+'!E524</f>
        <v>0</v>
      </c>
      <c r="H332" s="78">
        <f t="shared" si="47"/>
        <v>0</v>
      </c>
      <c r="I332"/>
      <c r="J332"/>
      <c r="K332"/>
      <c r="L332"/>
      <c r="M332"/>
      <c r="N332"/>
      <c r="O332"/>
    </row>
    <row r="333" spans="2:15" s="59" customFormat="1" ht="14.65" customHeight="1">
      <c r="B333" s="215" t="s">
        <v>817</v>
      </c>
      <c r="C333" s="216"/>
      <c r="D333" s="216"/>
      <c r="E333" s="216"/>
      <c r="F333" s="79">
        <f>-'ANALTYQUEBDP+'!D422+'ANALTYQUEBDP+'!E422</f>
        <v>0</v>
      </c>
      <c r="G333" s="79">
        <f>'ANALTYQUEBDP+'!D525-'ANALTYQUEBDP+'!E525</f>
        <v>0</v>
      </c>
      <c r="H333" s="78">
        <f t="shared" si="47"/>
        <v>0</v>
      </c>
      <c r="I333"/>
      <c r="J333"/>
      <c r="K333"/>
      <c r="L333"/>
      <c r="M333"/>
      <c r="N333"/>
      <c r="O333"/>
    </row>
    <row r="334" spans="2:15" s="59" customFormat="1" ht="14.65" customHeight="1">
      <c r="B334" s="215" t="s">
        <v>744</v>
      </c>
      <c r="C334" s="216"/>
      <c r="D334" s="216"/>
      <c r="E334" s="216"/>
      <c r="F334" s="79">
        <f>-'ANALTYQUEBDP+'!D423+'ANALTYQUEBDP+'!E423</f>
        <v>0</v>
      </c>
      <c r="G334" s="79">
        <f>'ANALTYQUEBDP+'!D526-'ANALTYQUEBDP+'!E526</f>
        <v>0</v>
      </c>
      <c r="H334" s="78">
        <f t="shared" si="47"/>
        <v>0</v>
      </c>
      <c r="I334"/>
      <c r="J334"/>
      <c r="K334"/>
      <c r="L334"/>
      <c r="M334"/>
      <c r="N334"/>
      <c r="O334"/>
    </row>
    <row r="335" spans="2:15" s="59" customFormat="1" ht="14.65" customHeight="1">
      <c r="B335" s="215" t="s">
        <v>745</v>
      </c>
      <c r="C335" s="216"/>
      <c r="D335" s="216"/>
      <c r="E335" s="216"/>
      <c r="F335" s="79">
        <f>-'ANALTYQUEBDP+'!D424+'ANALTYQUEBDP+'!E424</f>
        <v>0</v>
      </c>
      <c r="G335" s="79">
        <f>'ANALTYQUEBDP+'!D527-'ANALTYQUEBDP+'!E527</f>
        <v>0</v>
      </c>
      <c r="H335" s="78">
        <f t="shared" si="47"/>
        <v>0</v>
      </c>
      <c r="I335"/>
      <c r="J335"/>
      <c r="K335"/>
      <c r="L335"/>
      <c r="M335"/>
      <c r="N335"/>
      <c r="O335"/>
    </row>
    <row r="336" spans="2:15" s="59" customFormat="1" ht="14.65" customHeight="1">
      <c r="B336" s="215" t="s">
        <v>746</v>
      </c>
      <c r="C336" s="216"/>
      <c r="D336" s="216"/>
      <c r="E336" s="216"/>
      <c r="F336" s="79">
        <f>-'ANALTYQUEBDP+'!D425+'ANALTYQUEBDP+'!E425</f>
        <v>0</v>
      </c>
      <c r="G336" s="79">
        <f>'ANALTYQUEBDP+'!D528-'ANALTYQUEBDP+'!E528</f>
        <v>0</v>
      </c>
      <c r="H336" s="78">
        <f t="shared" si="47"/>
        <v>0</v>
      </c>
      <c r="I336"/>
      <c r="J336"/>
      <c r="K336"/>
      <c r="L336"/>
      <c r="M336"/>
      <c r="N336"/>
      <c r="O336"/>
    </row>
    <row r="337" spans="2:15" s="59" customFormat="1" ht="14.65" customHeight="1">
      <c r="B337" s="238" t="s">
        <v>821</v>
      </c>
      <c r="C337" s="239"/>
      <c r="D337" s="239"/>
      <c r="E337" s="239"/>
      <c r="F337" s="78">
        <f t="shared" ref="F337:G337" si="54">SUM(F338:F342)</f>
        <v>0</v>
      </c>
      <c r="G337" s="78">
        <f t="shared" si="54"/>
        <v>0</v>
      </c>
      <c r="H337" s="78">
        <f t="shared" si="47"/>
        <v>0</v>
      </c>
      <c r="I337"/>
      <c r="J337"/>
      <c r="K337"/>
      <c r="L337"/>
      <c r="M337"/>
      <c r="N337"/>
      <c r="O337"/>
    </row>
    <row r="338" spans="2:15" s="59" customFormat="1" ht="14.65" customHeight="1">
      <c r="B338" s="215" t="s">
        <v>742</v>
      </c>
      <c r="C338" s="216"/>
      <c r="D338" s="216"/>
      <c r="E338" s="216"/>
      <c r="F338" s="79">
        <f>-'ANALTYQUEBDP+'!D427+'ANALTYQUEBDP+'!E427</f>
        <v>0</v>
      </c>
      <c r="G338" s="79">
        <f>'ANALTYQUEBDP+'!D530-'ANALTYQUEBDP+'!E530</f>
        <v>0</v>
      </c>
      <c r="H338" s="78">
        <f t="shared" si="47"/>
        <v>0</v>
      </c>
      <c r="I338"/>
      <c r="J338"/>
      <c r="K338"/>
      <c r="L338"/>
      <c r="M338"/>
      <c r="N338"/>
      <c r="O338"/>
    </row>
    <row r="339" spans="2:15" s="59" customFormat="1" ht="14.65" customHeight="1">
      <c r="B339" s="215" t="s">
        <v>817</v>
      </c>
      <c r="C339" s="216"/>
      <c r="D339" s="216"/>
      <c r="E339" s="216"/>
      <c r="F339" s="79">
        <f>-'ANALTYQUEBDP+'!D428+'ANALTYQUEBDP+'!E428</f>
        <v>0</v>
      </c>
      <c r="G339" s="79">
        <f>'ANALTYQUEBDP+'!D531-'ANALTYQUEBDP+'!E531</f>
        <v>0</v>
      </c>
      <c r="H339" s="78">
        <f t="shared" si="47"/>
        <v>0</v>
      </c>
      <c r="I339"/>
      <c r="J339"/>
      <c r="K339"/>
      <c r="L339"/>
      <c r="M339"/>
      <c r="N339"/>
      <c r="O339"/>
    </row>
    <row r="340" spans="2:15" s="59" customFormat="1" ht="14.65" customHeight="1">
      <c r="B340" s="215" t="s">
        <v>744</v>
      </c>
      <c r="C340" s="216"/>
      <c r="D340" s="216"/>
      <c r="E340" s="216"/>
      <c r="F340" s="79">
        <f>-'ANALTYQUEBDP+'!D429+'ANALTYQUEBDP+'!E429</f>
        <v>0</v>
      </c>
      <c r="G340" s="79">
        <f>'ANALTYQUEBDP+'!D532-'ANALTYQUEBDP+'!E532</f>
        <v>0</v>
      </c>
      <c r="H340" s="78">
        <f t="shared" si="47"/>
        <v>0</v>
      </c>
      <c r="I340"/>
      <c r="J340"/>
      <c r="K340"/>
      <c r="L340"/>
      <c r="M340"/>
      <c r="N340"/>
      <c r="O340"/>
    </row>
    <row r="341" spans="2:15" s="59" customFormat="1" ht="14.65" customHeight="1">
      <c r="B341" s="215" t="s">
        <v>745</v>
      </c>
      <c r="C341" s="216"/>
      <c r="D341" s="216"/>
      <c r="E341" s="216"/>
      <c r="F341" s="79">
        <f>-'ANALTYQUEBDP+'!D430+'ANALTYQUEBDP+'!E430</f>
        <v>0</v>
      </c>
      <c r="G341" s="79">
        <f>'ANALTYQUEBDP+'!D533-'ANALTYQUEBDP+'!E533</f>
        <v>0</v>
      </c>
      <c r="H341" s="78">
        <f t="shared" si="47"/>
        <v>0</v>
      </c>
      <c r="I341"/>
      <c r="J341"/>
      <c r="K341"/>
      <c r="L341"/>
      <c r="M341"/>
      <c r="N341"/>
      <c r="O341"/>
    </row>
    <row r="342" spans="2:15" s="59" customFormat="1" ht="14.65" customHeight="1">
      <c r="B342" s="215" t="s">
        <v>746</v>
      </c>
      <c r="C342" s="216"/>
      <c r="D342" s="216"/>
      <c r="E342" s="216"/>
      <c r="F342" s="79">
        <f>-'ANALTYQUEBDP+'!D431+'ANALTYQUEBDP+'!E431</f>
        <v>0</v>
      </c>
      <c r="G342" s="79">
        <f>'ANALTYQUEBDP+'!D534-'ANALTYQUEBDP+'!E534</f>
        <v>0</v>
      </c>
      <c r="H342" s="78">
        <f t="shared" si="47"/>
        <v>0</v>
      </c>
      <c r="I342"/>
      <c r="J342"/>
      <c r="K342"/>
      <c r="L342"/>
      <c r="M342"/>
      <c r="N342"/>
      <c r="O342"/>
    </row>
    <row r="343" spans="2:15" s="59" customFormat="1" ht="14.65" customHeight="1">
      <c r="B343" s="238" t="s">
        <v>822</v>
      </c>
      <c r="C343" s="239"/>
      <c r="D343" s="239"/>
      <c r="E343" s="239"/>
      <c r="F343" s="78">
        <f t="shared" ref="F343:G343" si="55">SUM(F344:F348)</f>
        <v>0</v>
      </c>
      <c r="G343" s="78">
        <f t="shared" si="55"/>
        <v>0</v>
      </c>
      <c r="H343" s="78">
        <f t="shared" si="47"/>
        <v>0</v>
      </c>
      <c r="I343"/>
      <c r="J343"/>
      <c r="K343"/>
      <c r="L343"/>
      <c r="M343"/>
      <c r="N343"/>
      <c r="O343"/>
    </row>
    <row r="344" spans="2:15" s="59" customFormat="1" ht="14.65" customHeight="1">
      <c r="B344" s="215" t="s">
        <v>742</v>
      </c>
      <c r="C344" s="216"/>
      <c r="D344" s="216"/>
      <c r="E344" s="216"/>
      <c r="F344" s="79">
        <f>-'ANALTYQUEBDP+'!D433+'ANALTYQUEBDP+'!E433</f>
        <v>0</v>
      </c>
      <c r="G344" s="79">
        <f>'ANALTYQUEBDP+'!D536-'ANALTYQUEBDP+'!E536</f>
        <v>0</v>
      </c>
      <c r="H344" s="78">
        <f t="shared" si="47"/>
        <v>0</v>
      </c>
      <c r="I344"/>
      <c r="J344"/>
      <c r="K344"/>
      <c r="L344"/>
      <c r="M344"/>
      <c r="N344"/>
      <c r="O344"/>
    </row>
    <row r="345" spans="2:15" s="59" customFormat="1" ht="14.65" customHeight="1">
      <c r="B345" s="215" t="s">
        <v>817</v>
      </c>
      <c r="C345" s="216"/>
      <c r="D345" s="216"/>
      <c r="E345" s="216"/>
      <c r="F345" s="79">
        <f>-'ANALTYQUEBDP+'!D434+'ANALTYQUEBDP+'!E434</f>
        <v>0</v>
      </c>
      <c r="G345" s="79">
        <f>'ANALTYQUEBDP+'!D537-'ANALTYQUEBDP+'!E537</f>
        <v>0</v>
      </c>
      <c r="H345" s="78">
        <f t="shared" si="47"/>
        <v>0</v>
      </c>
      <c r="I345"/>
      <c r="J345"/>
      <c r="K345"/>
      <c r="L345"/>
      <c r="M345"/>
      <c r="N345"/>
      <c r="O345"/>
    </row>
    <row r="346" spans="2:15" s="59" customFormat="1" ht="14.65" customHeight="1">
      <c r="B346" s="215" t="s">
        <v>744</v>
      </c>
      <c r="C346" s="216"/>
      <c r="D346" s="216"/>
      <c r="E346" s="216"/>
      <c r="F346" s="79">
        <f>-'ANALTYQUEBDP+'!D435+'ANALTYQUEBDP+'!E435</f>
        <v>0</v>
      </c>
      <c r="G346" s="79">
        <f>'ANALTYQUEBDP+'!D538-'ANALTYQUEBDP+'!E538</f>
        <v>0</v>
      </c>
      <c r="H346" s="78">
        <f t="shared" si="47"/>
        <v>0</v>
      </c>
      <c r="I346"/>
      <c r="J346"/>
      <c r="K346"/>
      <c r="L346"/>
      <c r="M346"/>
      <c r="N346"/>
      <c r="O346"/>
    </row>
    <row r="347" spans="2:15" s="59" customFormat="1" ht="14.65" customHeight="1">
      <c r="B347" s="215" t="s">
        <v>745</v>
      </c>
      <c r="C347" s="216"/>
      <c r="D347" s="216"/>
      <c r="E347" s="216"/>
      <c r="F347" s="79">
        <f>-'ANALTYQUEBDP+'!D436+'ANALTYQUEBDP+'!E436</f>
        <v>0</v>
      </c>
      <c r="G347" s="79">
        <f>'ANALTYQUEBDP+'!D539-'ANALTYQUEBDP+'!E539</f>
        <v>0</v>
      </c>
      <c r="H347" s="78">
        <f t="shared" si="47"/>
        <v>0</v>
      </c>
      <c r="I347"/>
      <c r="J347"/>
      <c r="K347"/>
      <c r="L347"/>
      <c r="M347"/>
      <c r="N347"/>
      <c r="O347"/>
    </row>
    <row r="348" spans="2:15" s="59" customFormat="1" ht="14.65" customHeight="1">
      <c r="B348" s="215" t="s">
        <v>746</v>
      </c>
      <c r="C348" s="216"/>
      <c r="D348" s="216"/>
      <c r="E348" s="216"/>
      <c r="F348" s="79">
        <f>-'ANALTYQUEBDP+'!D437+'ANALTYQUEBDP+'!E437</f>
        <v>0</v>
      </c>
      <c r="G348" s="79">
        <f>'ANALTYQUEBDP+'!D540-'ANALTYQUEBDP+'!E540</f>
        <v>0</v>
      </c>
      <c r="H348" s="78">
        <f t="shared" si="47"/>
        <v>0</v>
      </c>
      <c r="I348"/>
      <c r="J348"/>
      <c r="K348"/>
      <c r="L348"/>
      <c r="M348"/>
      <c r="N348"/>
      <c r="O348"/>
    </row>
    <row r="349" spans="2:15" s="59" customFormat="1" ht="14.65" customHeight="1">
      <c r="B349" s="238" t="s">
        <v>823</v>
      </c>
      <c r="C349" s="239"/>
      <c r="D349" s="239"/>
      <c r="E349" s="239"/>
      <c r="F349" s="78">
        <f t="shared" ref="F349:G349" si="56">SUM(F350:F354)</f>
        <v>0</v>
      </c>
      <c r="G349" s="78">
        <f t="shared" si="56"/>
        <v>0</v>
      </c>
      <c r="H349" s="78">
        <f t="shared" si="47"/>
        <v>0</v>
      </c>
      <c r="I349"/>
      <c r="J349"/>
      <c r="K349"/>
      <c r="L349"/>
      <c r="M349"/>
      <c r="N349"/>
      <c r="O349"/>
    </row>
    <row r="350" spans="2:15" s="59" customFormat="1" ht="14.65" customHeight="1">
      <c r="B350" s="215" t="s">
        <v>742</v>
      </c>
      <c r="C350" s="216"/>
      <c r="D350" s="216"/>
      <c r="E350" s="216"/>
      <c r="F350" s="79">
        <f>-'ANALTYQUEBDP+'!D439+'ANALTYQUEBDP+'!E439</f>
        <v>0</v>
      </c>
      <c r="G350" s="79">
        <f>'ANALTYQUEBDP+'!D542-'ANALTYQUEBDP+'!E542</f>
        <v>0</v>
      </c>
      <c r="H350" s="78">
        <f t="shared" si="47"/>
        <v>0</v>
      </c>
      <c r="I350"/>
      <c r="J350"/>
      <c r="K350"/>
      <c r="L350"/>
      <c r="M350"/>
      <c r="N350"/>
      <c r="O350"/>
    </row>
    <row r="351" spans="2:15" s="59" customFormat="1" ht="14.65" customHeight="1">
      <c r="B351" s="215" t="s">
        <v>817</v>
      </c>
      <c r="C351" s="216"/>
      <c r="D351" s="216"/>
      <c r="E351" s="216"/>
      <c r="F351" s="79">
        <f>-'ANALTYQUEBDP+'!D440+'ANALTYQUEBDP+'!E440</f>
        <v>0</v>
      </c>
      <c r="G351" s="79">
        <f>'ANALTYQUEBDP+'!D543-'ANALTYQUEBDP+'!E543</f>
        <v>0</v>
      </c>
      <c r="H351" s="78">
        <f t="shared" si="47"/>
        <v>0</v>
      </c>
      <c r="I351"/>
      <c r="J351"/>
      <c r="K351"/>
      <c r="L351"/>
      <c r="M351"/>
      <c r="N351"/>
      <c r="O351"/>
    </row>
    <row r="352" spans="2:15" s="59" customFormat="1" ht="14.65" customHeight="1">
      <c r="B352" s="215" t="s">
        <v>744</v>
      </c>
      <c r="C352" s="216"/>
      <c r="D352" s="216"/>
      <c r="E352" s="216"/>
      <c r="F352" s="79">
        <f>-'ANALTYQUEBDP+'!D441+'ANALTYQUEBDP+'!E441</f>
        <v>0</v>
      </c>
      <c r="G352" s="79">
        <f>'ANALTYQUEBDP+'!D544-'ANALTYQUEBDP+'!E544</f>
        <v>0</v>
      </c>
      <c r="H352" s="78">
        <f t="shared" si="47"/>
        <v>0</v>
      </c>
      <c r="I352"/>
      <c r="J352"/>
      <c r="K352"/>
      <c r="L352"/>
      <c r="M352"/>
      <c r="N352"/>
      <c r="O352"/>
    </row>
    <row r="353" spans="2:15" s="59" customFormat="1" ht="14.65" customHeight="1">
      <c r="B353" s="215" t="s">
        <v>745</v>
      </c>
      <c r="C353" s="216"/>
      <c r="D353" s="216"/>
      <c r="E353" s="216"/>
      <c r="F353" s="79">
        <f>-'ANALTYQUEBDP+'!D442+'ANALTYQUEBDP+'!E442</f>
        <v>0</v>
      </c>
      <c r="G353" s="79">
        <f>'ANALTYQUEBDP+'!D545-'ANALTYQUEBDP+'!E545</f>
        <v>0</v>
      </c>
      <c r="H353" s="78">
        <f t="shared" si="47"/>
        <v>0</v>
      </c>
      <c r="I353"/>
      <c r="J353"/>
      <c r="K353"/>
      <c r="L353"/>
      <c r="M353"/>
      <c r="N353"/>
      <c r="O353"/>
    </row>
    <row r="354" spans="2:15" s="59" customFormat="1" ht="14.65" customHeight="1">
      <c r="B354" s="215" t="s">
        <v>746</v>
      </c>
      <c r="C354" s="216"/>
      <c r="D354" s="216"/>
      <c r="E354" s="216"/>
      <c r="F354" s="79">
        <f>-'ANALTYQUEBDP+'!D443+'ANALTYQUEBDP+'!E443</f>
        <v>0</v>
      </c>
      <c r="G354" s="79">
        <f>'ANALTYQUEBDP+'!D546-'ANALTYQUEBDP+'!E546</f>
        <v>0</v>
      </c>
      <c r="H354" s="78">
        <f t="shared" si="47"/>
        <v>0</v>
      </c>
      <c r="I354"/>
      <c r="J354"/>
      <c r="K354"/>
      <c r="L354"/>
      <c r="M354"/>
      <c r="N354"/>
      <c r="O354"/>
    </row>
    <row r="355" spans="2:15" s="59" customFormat="1" ht="14.65" customHeight="1">
      <c r="B355" s="219" t="s">
        <v>824</v>
      </c>
      <c r="C355" s="220"/>
      <c r="D355" s="220"/>
      <c r="E355" s="220"/>
      <c r="F355" s="78">
        <f t="shared" ref="F355:G355" si="57">F356+F359+F362+F365+F368</f>
        <v>175465</v>
      </c>
      <c r="G355" s="78">
        <f t="shared" si="57"/>
        <v>41469</v>
      </c>
      <c r="H355" s="78">
        <f t="shared" si="47"/>
        <v>133996</v>
      </c>
      <c r="I355"/>
      <c r="J355"/>
      <c r="K355"/>
      <c r="L355"/>
      <c r="M355"/>
      <c r="N355"/>
      <c r="O355"/>
    </row>
    <row r="356" spans="2:15" s="59" customFormat="1" ht="14.65" customHeight="1">
      <c r="B356" s="215" t="s">
        <v>789</v>
      </c>
      <c r="C356" s="216"/>
      <c r="D356" s="216"/>
      <c r="E356" s="216"/>
      <c r="F356" s="78">
        <f t="shared" ref="F356:G356" si="58">F357+F358</f>
        <v>0</v>
      </c>
      <c r="G356" s="78">
        <f t="shared" si="58"/>
        <v>0</v>
      </c>
      <c r="H356" s="78">
        <f t="shared" si="47"/>
        <v>0</v>
      </c>
      <c r="I356"/>
      <c r="J356"/>
      <c r="K356"/>
      <c r="L356"/>
      <c r="M356"/>
      <c r="N356"/>
      <c r="O356"/>
    </row>
    <row r="357" spans="2:15" s="59" customFormat="1" ht="14.65" customHeight="1">
      <c r="B357" s="215" t="s">
        <v>799</v>
      </c>
      <c r="C357" s="216"/>
      <c r="D357" s="216"/>
      <c r="E357" s="216"/>
      <c r="F357" s="79">
        <f>-'ANALTYQUEBDP+'!D446+'ANALTYQUEBDP+'!E446</f>
        <v>0</v>
      </c>
      <c r="G357" s="79">
        <f>'ANALTYQUEBDP+'!D549-'ANALTYQUEBDP+'!E549</f>
        <v>0</v>
      </c>
      <c r="H357" s="78">
        <f t="shared" si="47"/>
        <v>0</v>
      </c>
      <c r="I357"/>
      <c r="J357"/>
      <c r="K357"/>
      <c r="L357"/>
      <c r="M357"/>
      <c r="N357"/>
      <c r="O357"/>
    </row>
    <row r="358" spans="2:15" s="59" customFormat="1" ht="14.65" customHeight="1">
      <c r="B358" s="215" t="s">
        <v>800</v>
      </c>
      <c r="C358" s="216"/>
      <c r="D358" s="216"/>
      <c r="E358" s="216"/>
      <c r="F358" s="79">
        <f>-'ANALTYQUEBDP+'!D447+'ANALTYQUEBDP+'!E447</f>
        <v>0</v>
      </c>
      <c r="G358" s="79">
        <f>'ANALTYQUEBDP+'!D550-'ANALTYQUEBDP+'!E550</f>
        <v>0</v>
      </c>
      <c r="H358" s="78">
        <f t="shared" si="47"/>
        <v>0</v>
      </c>
      <c r="I358"/>
      <c r="J358"/>
      <c r="K358"/>
      <c r="L358"/>
      <c r="M358"/>
      <c r="N358"/>
      <c r="O358"/>
    </row>
    <row r="359" spans="2:15" s="59" customFormat="1" ht="14.65" customHeight="1">
      <c r="B359" s="215" t="s">
        <v>795</v>
      </c>
      <c r="C359" s="216"/>
      <c r="D359" s="216"/>
      <c r="E359" s="216"/>
      <c r="F359" s="78">
        <f t="shared" ref="F359:G359" si="59">F360+F361</f>
        <v>0</v>
      </c>
      <c r="G359" s="78">
        <f t="shared" si="59"/>
        <v>0</v>
      </c>
      <c r="H359" s="78">
        <f t="shared" si="47"/>
        <v>0</v>
      </c>
      <c r="I359"/>
      <c r="J359"/>
      <c r="K359"/>
      <c r="L359"/>
      <c r="M359"/>
      <c r="N359"/>
      <c r="O359"/>
    </row>
    <row r="360" spans="2:15" s="59" customFormat="1" ht="14.65" customHeight="1">
      <c r="B360" s="215" t="s">
        <v>799</v>
      </c>
      <c r="C360" s="216"/>
      <c r="D360" s="216"/>
      <c r="E360" s="216"/>
      <c r="F360" s="79">
        <f>-'ANALTYQUEBDP+'!D449+'ANALTYQUEBDP+'!E449</f>
        <v>0</v>
      </c>
      <c r="G360" s="79">
        <f>'ANALTYQUEBDP+'!D552-'ANALTYQUEBDP+'!E552</f>
        <v>0</v>
      </c>
      <c r="H360" s="78">
        <f t="shared" si="47"/>
        <v>0</v>
      </c>
      <c r="I360"/>
      <c r="J360"/>
      <c r="K360"/>
      <c r="L360"/>
      <c r="M360"/>
      <c r="N360"/>
      <c r="O360"/>
    </row>
    <row r="361" spans="2:15" s="59" customFormat="1" ht="14.65" customHeight="1">
      <c r="B361" s="215" t="s">
        <v>800</v>
      </c>
      <c r="C361" s="216"/>
      <c r="D361" s="216"/>
      <c r="E361" s="216"/>
      <c r="F361" s="79">
        <f>-'ANALTYQUEBDP+'!D450+'ANALTYQUEBDP+'!E450</f>
        <v>0</v>
      </c>
      <c r="G361" s="79">
        <f>'ANALTYQUEBDP+'!D553-'ANALTYQUEBDP+'!E553</f>
        <v>0</v>
      </c>
      <c r="H361" s="78">
        <f t="shared" si="47"/>
        <v>0</v>
      </c>
      <c r="I361"/>
      <c r="J361"/>
      <c r="K361"/>
      <c r="L361"/>
      <c r="M361"/>
      <c r="N361"/>
      <c r="O361"/>
    </row>
    <row r="362" spans="2:15" s="59" customFormat="1" ht="14.65" customHeight="1">
      <c r="B362" s="215" t="s">
        <v>796</v>
      </c>
      <c r="C362" s="216"/>
      <c r="D362" s="216"/>
      <c r="E362" s="216"/>
      <c r="F362" s="78">
        <f t="shared" ref="F362:G362" si="60">F363+F364</f>
        <v>0</v>
      </c>
      <c r="G362" s="78">
        <f t="shared" si="60"/>
        <v>0</v>
      </c>
      <c r="H362" s="78">
        <f t="shared" si="47"/>
        <v>0</v>
      </c>
      <c r="I362"/>
      <c r="J362"/>
      <c r="K362"/>
      <c r="L362"/>
      <c r="M362"/>
      <c r="N362"/>
      <c r="O362"/>
    </row>
    <row r="363" spans="2:15" s="59" customFormat="1" ht="14.65" customHeight="1">
      <c r="B363" s="215" t="s">
        <v>799</v>
      </c>
      <c r="C363" s="216"/>
      <c r="D363" s="216"/>
      <c r="E363" s="216"/>
      <c r="F363" s="79">
        <f>-'ANALTYQUEBDP+'!D452+'ANALTYQUEBDP+'!E452</f>
        <v>0</v>
      </c>
      <c r="G363" s="79">
        <f>'ANALTYQUEBDP+'!D555-'ANALTYQUEBDP+'!E555</f>
        <v>0</v>
      </c>
      <c r="H363" s="78">
        <f t="shared" si="47"/>
        <v>0</v>
      </c>
      <c r="I363"/>
      <c r="J363"/>
      <c r="K363"/>
      <c r="L363"/>
      <c r="M363"/>
      <c r="N363"/>
      <c r="O363"/>
    </row>
    <row r="364" spans="2:15" s="59" customFormat="1" ht="14.65" customHeight="1">
      <c r="B364" s="215" t="s">
        <v>800</v>
      </c>
      <c r="C364" s="216"/>
      <c r="D364" s="216"/>
      <c r="E364" s="216"/>
      <c r="F364" s="79">
        <f>-'ANALTYQUEBDP+'!D453+'ANALTYQUEBDP+'!E453</f>
        <v>0</v>
      </c>
      <c r="G364" s="79">
        <f>'ANALTYQUEBDP+'!D556-'ANALTYQUEBDP+'!E556</f>
        <v>0</v>
      </c>
      <c r="H364" s="78">
        <f t="shared" si="47"/>
        <v>0</v>
      </c>
      <c r="I364"/>
      <c r="J364"/>
      <c r="K364"/>
      <c r="L364"/>
      <c r="M364"/>
      <c r="N364"/>
      <c r="O364"/>
    </row>
    <row r="365" spans="2:15" s="59" customFormat="1" ht="14.65" customHeight="1">
      <c r="B365" s="215" t="s">
        <v>797</v>
      </c>
      <c r="C365" s="216"/>
      <c r="D365" s="216"/>
      <c r="E365" s="216"/>
      <c r="F365" s="78">
        <f t="shared" ref="F365:G365" si="61">F366+F367</f>
        <v>-1188</v>
      </c>
      <c r="G365" s="78">
        <f t="shared" si="61"/>
        <v>0</v>
      </c>
      <c r="H365" s="78">
        <f t="shared" si="47"/>
        <v>-1188</v>
      </c>
      <c r="I365"/>
      <c r="J365"/>
      <c r="K365"/>
      <c r="L365"/>
      <c r="M365"/>
      <c r="N365"/>
      <c r="O365"/>
    </row>
    <row r="366" spans="2:15" s="59" customFormat="1" ht="14.65" customHeight="1">
      <c r="B366" s="215" t="s">
        <v>799</v>
      </c>
      <c r="C366" s="216"/>
      <c r="D366" s="216"/>
      <c r="E366" s="216"/>
      <c r="F366" s="79">
        <f>-'ANALTYQUEBDP+'!D455+'ANALTYQUEBDP+'!E455</f>
        <v>-1188</v>
      </c>
      <c r="G366" s="79">
        <f>'ANALTYQUEBDP+'!D558-'ANALTYQUEBDP+'!E558</f>
        <v>0</v>
      </c>
      <c r="H366" s="78">
        <f t="shared" si="47"/>
        <v>-1188</v>
      </c>
      <c r="I366"/>
      <c r="J366"/>
      <c r="K366"/>
      <c r="L366"/>
      <c r="M366"/>
      <c r="N366"/>
      <c r="O366"/>
    </row>
    <row r="367" spans="2:15" s="59" customFormat="1" ht="14.65" customHeight="1">
      <c r="B367" s="215" t="s">
        <v>800</v>
      </c>
      <c r="C367" s="216"/>
      <c r="D367" s="216"/>
      <c r="E367" s="216"/>
      <c r="F367" s="79">
        <f>-'ANALTYQUEBDP+'!D456+'ANALTYQUEBDP+'!E456</f>
        <v>0</v>
      </c>
      <c r="G367" s="79">
        <f>'ANALTYQUEBDP+'!D559-'ANALTYQUEBDP+'!E559</f>
        <v>0</v>
      </c>
      <c r="H367" s="78">
        <f t="shared" si="47"/>
        <v>0</v>
      </c>
      <c r="I367"/>
      <c r="J367"/>
      <c r="K367"/>
      <c r="L367"/>
      <c r="M367"/>
      <c r="N367"/>
      <c r="O367"/>
    </row>
    <row r="368" spans="2:15" s="59" customFormat="1" ht="14.65" customHeight="1">
      <c r="B368" s="215" t="s">
        <v>798</v>
      </c>
      <c r="C368" s="216"/>
      <c r="D368" s="216"/>
      <c r="E368" s="216"/>
      <c r="F368" s="78">
        <f t="shared" ref="F368:G368" si="62">F369+F370</f>
        <v>176653</v>
      </c>
      <c r="G368" s="78">
        <f t="shared" si="62"/>
        <v>41469</v>
      </c>
      <c r="H368" s="78">
        <f t="shared" si="47"/>
        <v>135184</v>
      </c>
      <c r="I368"/>
      <c r="J368"/>
      <c r="K368"/>
      <c r="L368"/>
      <c r="M368"/>
      <c r="N368"/>
      <c r="O368"/>
    </row>
    <row r="369" spans="2:15" s="59" customFormat="1" ht="14.65" customHeight="1">
      <c r="B369" s="215" t="s">
        <v>799</v>
      </c>
      <c r="C369" s="216"/>
      <c r="D369" s="216"/>
      <c r="E369" s="216"/>
      <c r="F369" s="79">
        <f>-'ANALTYQUEBDP+'!D458+'ANALTYQUEBDP+'!E458</f>
        <v>178387</v>
      </c>
      <c r="G369" s="79">
        <f>'ANALTYQUEBDP+'!D561-'ANALTYQUEBDP+'!E561</f>
        <v>40047</v>
      </c>
      <c r="H369" s="78">
        <f t="shared" si="47"/>
        <v>138340</v>
      </c>
      <c r="I369"/>
      <c r="J369"/>
      <c r="K369"/>
      <c r="L369"/>
      <c r="M369"/>
      <c r="N369"/>
      <c r="O369"/>
    </row>
    <row r="370" spans="2:15" s="59" customFormat="1" ht="14.65" customHeight="1">
      <c r="B370" s="215" t="s">
        <v>800</v>
      </c>
      <c r="C370" s="216"/>
      <c r="D370" s="216"/>
      <c r="E370" s="216"/>
      <c r="F370" s="79">
        <f>-'ANALTYQUEBDP+'!D459+'ANALTYQUEBDP+'!E459</f>
        <v>-1734</v>
      </c>
      <c r="G370" s="79">
        <f>'ANALTYQUEBDP+'!D562-'ANALTYQUEBDP+'!E562</f>
        <v>1422</v>
      </c>
      <c r="H370" s="78">
        <f t="shared" si="47"/>
        <v>-3156</v>
      </c>
      <c r="I370"/>
      <c r="J370"/>
      <c r="K370"/>
      <c r="L370"/>
      <c r="M370"/>
      <c r="N370"/>
      <c r="O370"/>
    </row>
    <row r="371" spans="2:15" s="59" customFormat="1" ht="14.65" customHeight="1">
      <c r="B371" s="219" t="s">
        <v>825</v>
      </c>
      <c r="C371" s="220"/>
      <c r="D371" s="220"/>
      <c r="E371" s="220"/>
      <c r="F371" s="78">
        <f t="shared" ref="F371:G371" si="63">F372+F375+F378+F381+F384</f>
        <v>-6</v>
      </c>
      <c r="G371" s="78">
        <f t="shared" si="63"/>
        <v>-474</v>
      </c>
      <c r="H371" s="78">
        <f t="shared" si="47"/>
        <v>468</v>
      </c>
      <c r="I371"/>
      <c r="J371"/>
      <c r="K371"/>
      <c r="L371"/>
      <c r="M371"/>
      <c r="N371"/>
      <c r="O371"/>
    </row>
    <row r="372" spans="2:15" s="59" customFormat="1" ht="14.65" customHeight="1">
      <c r="B372" s="215" t="s">
        <v>789</v>
      </c>
      <c r="C372" s="216"/>
      <c r="D372" s="216"/>
      <c r="E372" s="216"/>
      <c r="F372" s="78">
        <f t="shared" ref="F372:G372" si="64">F373+F374</f>
        <v>0</v>
      </c>
      <c r="G372" s="78">
        <f t="shared" si="64"/>
        <v>0</v>
      </c>
      <c r="H372" s="78">
        <f t="shared" si="47"/>
        <v>0</v>
      </c>
      <c r="I372"/>
      <c r="J372"/>
      <c r="K372"/>
      <c r="L372"/>
      <c r="M372"/>
      <c r="N372"/>
      <c r="O372"/>
    </row>
    <row r="373" spans="2:15" s="59" customFormat="1" ht="14.65" customHeight="1">
      <c r="B373" s="215" t="s">
        <v>799</v>
      </c>
      <c r="C373" s="216"/>
      <c r="D373" s="216"/>
      <c r="E373" s="216"/>
      <c r="F373" s="79">
        <f>-'ANALTYQUEBDP+'!D462+'ANALTYQUEBDP+'!E462</f>
        <v>0</v>
      </c>
      <c r="G373" s="79">
        <f>'ANALTYQUEBDP+'!D565-'ANALTYQUEBDP+'!E565</f>
        <v>0</v>
      </c>
      <c r="H373" s="78">
        <f t="shared" ref="H373:H436" si="65">F373-G373</f>
        <v>0</v>
      </c>
      <c r="I373"/>
      <c r="J373"/>
      <c r="K373"/>
      <c r="L373"/>
      <c r="M373"/>
      <c r="N373"/>
      <c r="O373"/>
    </row>
    <row r="374" spans="2:15" s="59" customFormat="1" ht="14.65" customHeight="1">
      <c r="B374" s="215" t="s">
        <v>800</v>
      </c>
      <c r="C374" s="216"/>
      <c r="D374" s="216"/>
      <c r="E374" s="216"/>
      <c r="F374" s="79">
        <f>-'ANALTYQUEBDP+'!D463+'ANALTYQUEBDP+'!E463</f>
        <v>0</v>
      </c>
      <c r="G374" s="79">
        <f>'ANALTYQUEBDP+'!D566-'ANALTYQUEBDP+'!E566</f>
        <v>0</v>
      </c>
      <c r="H374" s="78">
        <f t="shared" si="65"/>
        <v>0</v>
      </c>
      <c r="I374"/>
      <c r="J374"/>
      <c r="K374"/>
      <c r="L374"/>
      <c r="M374"/>
      <c r="N374"/>
      <c r="O374"/>
    </row>
    <row r="375" spans="2:15" s="59" customFormat="1" ht="14.65" customHeight="1">
      <c r="B375" s="215" t="s">
        <v>795</v>
      </c>
      <c r="C375" s="216"/>
      <c r="D375" s="216"/>
      <c r="E375" s="216"/>
      <c r="F375" s="78">
        <f t="shared" ref="F375:G375" si="66">F376+F377</f>
        <v>-6</v>
      </c>
      <c r="G375" s="78">
        <f t="shared" si="66"/>
        <v>-160</v>
      </c>
      <c r="H375" s="78">
        <f t="shared" si="65"/>
        <v>154</v>
      </c>
      <c r="I375"/>
      <c r="J375"/>
      <c r="K375"/>
      <c r="L375"/>
      <c r="M375"/>
      <c r="N375"/>
      <c r="O375"/>
    </row>
    <row r="376" spans="2:15" s="59" customFormat="1" ht="14.65" customHeight="1">
      <c r="B376" s="215" t="s">
        <v>799</v>
      </c>
      <c r="C376" s="216"/>
      <c r="D376" s="216"/>
      <c r="E376" s="216"/>
      <c r="F376" s="79">
        <f>-'ANALTYQUEBDP+'!D465+'ANALTYQUEBDP+'!E465</f>
        <v>-6</v>
      </c>
      <c r="G376" s="79">
        <f>'ANALTYQUEBDP+'!D568-'ANALTYQUEBDP+'!E568</f>
        <v>-160</v>
      </c>
      <c r="H376" s="78">
        <f t="shared" si="65"/>
        <v>154</v>
      </c>
      <c r="I376"/>
      <c r="J376"/>
      <c r="K376"/>
      <c r="L376"/>
      <c r="M376"/>
      <c r="N376"/>
      <c r="O376"/>
    </row>
    <row r="377" spans="2:15" s="59" customFormat="1" ht="14.65" customHeight="1">
      <c r="B377" s="215" t="s">
        <v>800</v>
      </c>
      <c r="C377" s="216"/>
      <c r="D377" s="216"/>
      <c r="E377" s="216"/>
      <c r="F377" s="79">
        <f>-'ANALTYQUEBDP+'!D466+'ANALTYQUEBDP+'!E466</f>
        <v>0</v>
      </c>
      <c r="G377" s="79">
        <f>'ANALTYQUEBDP+'!D569-'ANALTYQUEBDP+'!E569</f>
        <v>0</v>
      </c>
      <c r="H377" s="78">
        <f t="shared" si="65"/>
        <v>0</v>
      </c>
      <c r="I377"/>
      <c r="J377"/>
      <c r="K377"/>
      <c r="L377"/>
      <c r="M377"/>
      <c r="N377"/>
      <c r="O377"/>
    </row>
    <row r="378" spans="2:15" s="59" customFormat="1" ht="14.65" customHeight="1">
      <c r="B378" s="215" t="s">
        <v>796</v>
      </c>
      <c r="C378" s="216"/>
      <c r="D378" s="216"/>
      <c r="E378" s="216"/>
      <c r="F378" s="78">
        <f t="shared" ref="F378:G378" si="67">F379+F380</f>
        <v>0</v>
      </c>
      <c r="G378" s="78">
        <f t="shared" si="67"/>
        <v>0</v>
      </c>
      <c r="H378" s="78">
        <f t="shared" si="65"/>
        <v>0</v>
      </c>
      <c r="I378"/>
      <c r="J378"/>
      <c r="K378"/>
      <c r="L378"/>
      <c r="M378"/>
      <c r="N378"/>
      <c r="O378"/>
    </row>
    <row r="379" spans="2:15" s="59" customFormat="1" ht="14.65" customHeight="1">
      <c r="B379" s="215" t="s">
        <v>799</v>
      </c>
      <c r="C379" s="216"/>
      <c r="D379" s="216"/>
      <c r="E379" s="216"/>
      <c r="F379" s="79">
        <f>-'ANALTYQUEBDP+'!D468+'ANALTYQUEBDP+'!E468</f>
        <v>0</v>
      </c>
      <c r="G379" s="79">
        <f>'ANALTYQUEBDP+'!D571-'ANALTYQUEBDP+'!E571</f>
        <v>0</v>
      </c>
      <c r="H379" s="78">
        <f t="shared" si="65"/>
        <v>0</v>
      </c>
      <c r="I379"/>
      <c r="J379"/>
      <c r="K379"/>
      <c r="L379"/>
      <c r="M379"/>
      <c r="N379"/>
      <c r="O379"/>
    </row>
    <row r="380" spans="2:15" s="59" customFormat="1" ht="14.65" customHeight="1">
      <c r="B380" s="215" t="s">
        <v>800</v>
      </c>
      <c r="C380" s="216"/>
      <c r="D380" s="216"/>
      <c r="E380" s="216"/>
      <c r="F380" s="79">
        <f>-'ANALTYQUEBDP+'!D469+'ANALTYQUEBDP+'!E469</f>
        <v>0</v>
      </c>
      <c r="G380" s="79">
        <f>'ANALTYQUEBDP+'!D572-'ANALTYQUEBDP+'!E572</f>
        <v>0</v>
      </c>
      <c r="H380" s="78">
        <f t="shared" si="65"/>
        <v>0</v>
      </c>
      <c r="I380"/>
      <c r="J380"/>
      <c r="K380"/>
      <c r="L380"/>
      <c r="M380"/>
      <c r="N380"/>
      <c r="O380"/>
    </row>
    <row r="381" spans="2:15" s="59" customFormat="1" ht="14.65" customHeight="1">
      <c r="B381" s="215" t="s">
        <v>797</v>
      </c>
      <c r="C381" s="216"/>
      <c r="D381" s="216"/>
      <c r="E381" s="216"/>
      <c r="F381" s="78">
        <f t="shared" ref="F381:G381" si="68">F382+F383</f>
        <v>0</v>
      </c>
      <c r="G381" s="78">
        <f t="shared" si="68"/>
        <v>0</v>
      </c>
      <c r="H381" s="78">
        <f t="shared" si="65"/>
        <v>0</v>
      </c>
      <c r="I381"/>
      <c r="J381"/>
      <c r="K381"/>
      <c r="L381"/>
      <c r="M381"/>
      <c r="N381"/>
      <c r="O381"/>
    </row>
    <row r="382" spans="2:15" s="59" customFormat="1" ht="14.65" customHeight="1">
      <c r="B382" s="215" t="s">
        <v>799</v>
      </c>
      <c r="C382" s="216"/>
      <c r="D382" s="216"/>
      <c r="E382" s="216"/>
      <c r="F382" s="79">
        <f>-'ANALTYQUEBDP+'!D471+'ANALTYQUEBDP+'!E471</f>
        <v>0</v>
      </c>
      <c r="G382" s="79">
        <f>'ANALTYQUEBDP+'!D574-'ANALTYQUEBDP+'!E574</f>
        <v>0</v>
      </c>
      <c r="H382" s="78">
        <f t="shared" si="65"/>
        <v>0</v>
      </c>
      <c r="I382"/>
      <c r="J382"/>
      <c r="K382"/>
      <c r="L382"/>
      <c r="M382"/>
      <c r="N382"/>
      <c r="O382"/>
    </row>
    <row r="383" spans="2:15" s="59" customFormat="1" ht="14.65" customHeight="1">
      <c r="B383" s="215" t="s">
        <v>800</v>
      </c>
      <c r="C383" s="216"/>
      <c r="D383" s="216"/>
      <c r="E383" s="216"/>
      <c r="F383" s="79">
        <f>-'ANALTYQUEBDP+'!D472+'ANALTYQUEBDP+'!E472</f>
        <v>0</v>
      </c>
      <c r="G383" s="79">
        <f>'ANALTYQUEBDP+'!D575-'ANALTYQUEBDP+'!E575</f>
        <v>0</v>
      </c>
      <c r="H383" s="78">
        <f t="shared" si="65"/>
        <v>0</v>
      </c>
      <c r="I383"/>
      <c r="J383"/>
      <c r="K383"/>
      <c r="L383"/>
      <c r="M383"/>
      <c r="N383"/>
      <c r="O383"/>
    </row>
    <row r="384" spans="2:15" s="59" customFormat="1" ht="14.65" customHeight="1">
      <c r="B384" s="215" t="s">
        <v>798</v>
      </c>
      <c r="C384" s="216"/>
      <c r="D384" s="216"/>
      <c r="E384" s="216"/>
      <c r="F384" s="78">
        <f t="shared" ref="F384:G384" si="69">F385+F386</f>
        <v>0</v>
      </c>
      <c r="G384" s="78">
        <f t="shared" si="69"/>
        <v>-314</v>
      </c>
      <c r="H384" s="78">
        <f t="shared" si="65"/>
        <v>314</v>
      </c>
      <c r="I384"/>
      <c r="J384"/>
      <c r="K384"/>
      <c r="L384"/>
      <c r="M384"/>
      <c r="N384"/>
      <c r="O384"/>
    </row>
    <row r="385" spans="2:15" s="59" customFormat="1" ht="14.65" customHeight="1">
      <c r="B385" s="215" t="s">
        <v>799</v>
      </c>
      <c r="C385" s="216"/>
      <c r="D385" s="216"/>
      <c r="E385" s="216"/>
      <c r="F385" s="79">
        <f>-'ANALTYQUEBDP+'!D474+'ANALTYQUEBDP+'!E474</f>
        <v>0</v>
      </c>
      <c r="G385" s="79">
        <f>'ANALTYQUEBDP+'!D577-'ANALTYQUEBDP+'!E577</f>
        <v>857</v>
      </c>
      <c r="H385" s="78">
        <f t="shared" si="65"/>
        <v>-857</v>
      </c>
      <c r="I385"/>
      <c r="J385"/>
      <c r="K385"/>
      <c r="L385"/>
      <c r="M385"/>
      <c r="N385"/>
      <c r="O385"/>
    </row>
    <row r="386" spans="2:15" s="59" customFormat="1" ht="14.65" customHeight="1">
      <c r="B386" s="215" t="s">
        <v>800</v>
      </c>
      <c r="C386" s="216"/>
      <c r="D386" s="216"/>
      <c r="E386" s="216"/>
      <c r="F386" s="79">
        <f>-'ANALTYQUEBDP+'!D475+'ANALTYQUEBDP+'!E475</f>
        <v>0</v>
      </c>
      <c r="G386" s="79">
        <f>'ANALTYQUEBDP+'!D578-'ANALTYQUEBDP+'!E578</f>
        <v>-1171</v>
      </c>
      <c r="H386" s="78">
        <f t="shared" si="65"/>
        <v>1171</v>
      </c>
      <c r="I386"/>
      <c r="J386"/>
      <c r="K386"/>
      <c r="L386"/>
      <c r="M386"/>
      <c r="N386"/>
      <c r="O386"/>
    </row>
    <row r="387" spans="2:15" s="59" customFormat="1" ht="14.65" customHeight="1">
      <c r="B387" s="219" t="s">
        <v>826</v>
      </c>
      <c r="C387" s="220"/>
      <c r="D387" s="220"/>
      <c r="E387" s="220"/>
      <c r="F387" s="78">
        <f>IF(H387&gt;0,H387,0)</f>
        <v>36782</v>
      </c>
      <c r="G387" s="78">
        <f>IF(H387&lt;0,-H387,0)</f>
        <v>0</v>
      </c>
      <c r="H387" s="78">
        <f>H389+H190-H178-H16</f>
        <v>36782</v>
      </c>
      <c r="I387"/>
      <c r="J387" s="83"/>
      <c r="K387" s="83"/>
      <c r="L387"/>
      <c r="M387" s="83"/>
      <c r="N387"/>
    </row>
    <row r="388" spans="2:15" s="59" customFormat="1" ht="14.65" customHeight="1">
      <c r="B388" s="219" t="s">
        <v>827</v>
      </c>
      <c r="C388" s="220"/>
      <c r="D388" s="220"/>
      <c r="E388" s="220"/>
      <c r="F388" s="99"/>
      <c r="G388" s="99"/>
      <c r="H388" s="78">
        <f>-H389</f>
        <v>-174679</v>
      </c>
      <c r="I388"/>
      <c r="J388"/>
      <c r="K388"/>
      <c r="L388"/>
      <c r="M388"/>
      <c r="N388"/>
    </row>
    <row r="389" spans="2:15" s="59" customFormat="1" ht="14.65" customHeight="1">
      <c r="B389" s="219" t="s">
        <v>828</v>
      </c>
      <c r="C389" s="220"/>
      <c r="D389" s="220"/>
      <c r="E389" s="220"/>
      <c r="F389" s="78">
        <f>F390+F421</f>
        <v>137718</v>
      </c>
      <c r="G389" s="78">
        <f>G390+G421</f>
        <v>-36961</v>
      </c>
      <c r="H389" s="78">
        <f>F389-G389</f>
        <v>174679</v>
      </c>
      <c r="I389"/>
      <c r="J389"/>
      <c r="K389"/>
      <c r="L389"/>
      <c r="M389"/>
      <c r="N389"/>
    </row>
    <row r="390" spans="2:15" s="59" customFormat="1" ht="14.65" customHeight="1">
      <c r="B390" s="219" t="s">
        <v>829</v>
      </c>
      <c r="C390" s="220"/>
      <c r="D390" s="220"/>
      <c r="E390" s="220"/>
      <c r="F390" s="78">
        <f t="shared" ref="F390:G390" si="70">F391+F408</f>
        <v>137718</v>
      </c>
      <c r="G390" s="78">
        <f t="shared" si="70"/>
        <v>-36961</v>
      </c>
      <c r="H390" s="78">
        <f>F390-G390</f>
        <v>174679</v>
      </c>
      <c r="I390"/>
      <c r="J390"/>
      <c r="K390"/>
      <c r="L390"/>
      <c r="M390"/>
      <c r="N390"/>
    </row>
    <row r="391" spans="2:15" s="59" customFormat="1" ht="14.65" customHeight="1">
      <c r="B391" s="219" t="s">
        <v>830</v>
      </c>
      <c r="C391" s="220"/>
      <c r="D391" s="220"/>
      <c r="E391" s="220"/>
      <c r="F391" s="78">
        <f t="shared" ref="F391:G391" si="71">F392+F395+F396+F397</f>
        <v>137718</v>
      </c>
      <c r="G391" s="78">
        <f t="shared" si="71"/>
        <v>0</v>
      </c>
      <c r="H391" s="78">
        <f t="shared" si="65"/>
        <v>137718</v>
      </c>
      <c r="I391"/>
      <c r="J391"/>
      <c r="K391"/>
      <c r="L391"/>
      <c r="M391"/>
      <c r="N391"/>
    </row>
    <row r="392" spans="2:15" s="59" customFormat="1" ht="14.65" customHeight="1">
      <c r="B392" s="219" t="s">
        <v>831</v>
      </c>
      <c r="C392" s="220"/>
      <c r="D392" s="220"/>
      <c r="E392" s="220"/>
      <c r="F392" s="78">
        <f t="shared" ref="F392:G392" si="72">F393+F394</f>
        <v>0</v>
      </c>
      <c r="G392" s="78">
        <f t="shared" si="72"/>
        <v>0</v>
      </c>
      <c r="H392" s="78">
        <f t="shared" si="65"/>
        <v>0</v>
      </c>
      <c r="I392"/>
      <c r="J392"/>
      <c r="K392"/>
      <c r="L392"/>
      <c r="M392"/>
      <c r="N392"/>
    </row>
    <row r="393" spans="2:15" s="59" customFormat="1" ht="14.65" customHeight="1">
      <c r="B393" s="238" t="s">
        <v>832</v>
      </c>
      <c r="C393" s="239"/>
      <c r="D393" s="239"/>
      <c r="E393" s="239"/>
      <c r="F393" s="79">
        <f>-'ANALTYQUEBDP+'!D585+'ANALTYQUEBDP+'!E585</f>
        <v>0</v>
      </c>
      <c r="G393" s="79"/>
      <c r="H393" s="78">
        <f t="shared" si="65"/>
        <v>0</v>
      </c>
      <c r="I393"/>
      <c r="J393"/>
      <c r="K393"/>
      <c r="L393"/>
      <c r="M393"/>
      <c r="N393"/>
    </row>
    <row r="394" spans="2:15" s="59" customFormat="1" ht="14.65" customHeight="1">
      <c r="B394" s="238" t="s">
        <v>833</v>
      </c>
      <c r="C394" s="239"/>
      <c r="D394" s="239"/>
      <c r="E394" s="239"/>
      <c r="F394" s="79">
        <f>-'ANALTYQUEBDP+'!D586+'ANALTYQUEBDP+'!E586</f>
        <v>0</v>
      </c>
      <c r="G394" s="79"/>
      <c r="H394" s="78">
        <f t="shared" si="65"/>
        <v>0</v>
      </c>
      <c r="I394"/>
      <c r="J394"/>
      <c r="K394"/>
      <c r="L394"/>
      <c r="M394"/>
      <c r="N394"/>
    </row>
    <row r="395" spans="2:15" s="59" customFormat="1" ht="14.65" customHeight="1">
      <c r="B395" s="219" t="s">
        <v>834</v>
      </c>
      <c r="C395" s="220"/>
      <c r="D395" s="220"/>
      <c r="E395" s="220"/>
      <c r="F395" s="79">
        <f>-'ANALTYQUEBDP+'!D587+'ANALTYQUEBDP+'!E587</f>
        <v>15</v>
      </c>
      <c r="G395" s="79"/>
      <c r="H395" s="78">
        <f t="shared" si="65"/>
        <v>15</v>
      </c>
      <c r="I395"/>
      <c r="J395"/>
      <c r="K395"/>
      <c r="L395"/>
      <c r="M395"/>
      <c r="N395"/>
    </row>
    <row r="396" spans="2:15" s="59" customFormat="1" ht="14.65" customHeight="1">
      <c r="B396" s="219" t="s">
        <v>835</v>
      </c>
      <c r="C396" s="220"/>
      <c r="D396" s="220"/>
      <c r="E396" s="220"/>
      <c r="F396" s="79">
        <f>-'ANALTYQUEBDP+'!D588+'ANALTYQUEBDP+'!E588</f>
        <v>0</v>
      </c>
      <c r="G396" s="79"/>
      <c r="H396" s="78">
        <f t="shared" si="65"/>
        <v>0</v>
      </c>
      <c r="I396"/>
      <c r="J396"/>
      <c r="K396"/>
      <c r="L396"/>
      <c r="M396"/>
      <c r="N396"/>
    </row>
    <row r="397" spans="2:15" s="59" customFormat="1" ht="14.65" customHeight="1">
      <c r="B397" s="219" t="s">
        <v>836</v>
      </c>
      <c r="C397" s="220"/>
      <c r="D397" s="220"/>
      <c r="E397" s="220"/>
      <c r="F397" s="78">
        <f t="shared" ref="F397:G397" si="73">F398+F402+F405+F406+F407</f>
        <v>137703</v>
      </c>
      <c r="G397" s="78">
        <f t="shared" si="73"/>
        <v>0</v>
      </c>
      <c r="H397" s="78">
        <f t="shared" si="65"/>
        <v>137703</v>
      </c>
      <c r="I397"/>
      <c r="J397"/>
      <c r="K397"/>
      <c r="L397"/>
      <c r="M397"/>
      <c r="N397"/>
    </row>
    <row r="398" spans="2:15" s="59" customFormat="1" ht="14.65" customHeight="1">
      <c r="B398" s="219" t="s">
        <v>837</v>
      </c>
      <c r="C398" s="220"/>
      <c r="D398" s="220"/>
      <c r="E398" s="220"/>
      <c r="F398" s="78">
        <f t="shared" ref="F398:G398" si="74">F399+F401</f>
        <v>-84814</v>
      </c>
      <c r="G398" s="78">
        <f t="shared" si="74"/>
        <v>0</v>
      </c>
      <c r="H398" s="78">
        <f t="shared" si="65"/>
        <v>-84814</v>
      </c>
      <c r="I398"/>
      <c r="J398"/>
      <c r="K398"/>
      <c r="L398"/>
      <c r="M398"/>
      <c r="N398"/>
    </row>
    <row r="399" spans="2:15" s="59" customFormat="1" ht="14.65" customHeight="1">
      <c r="B399" s="238" t="s">
        <v>838</v>
      </c>
      <c r="C399" s="239"/>
      <c r="D399" s="239"/>
      <c r="E399" s="239"/>
      <c r="F399" s="79">
        <f>-'ANALTYQUEBDP+'!D591+'ANALTYQUEBDP+'!E591</f>
        <v>-84814</v>
      </c>
      <c r="G399" s="79"/>
      <c r="H399" s="78">
        <f t="shared" si="65"/>
        <v>-84814</v>
      </c>
      <c r="I399"/>
      <c r="J399"/>
      <c r="K399"/>
      <c r="L399"/>
      <c r="M399"/>
      <c r="N399"/>
    </row>
    <row r="400" spans="2:15" s="59" customFormat="1" ht="14.65" customHeight="1">
      <c r="B400" s="215" t="s">
        <v>839</v>
      </c>
      <c r="C400" s="216"/>
      <c r="D400" s="216"/>
      <c r="E400" s="216"/>
      <c r="F400" s="79">
        <f>-'ANALTYQUEBDP+'!D592+'ANALTYQUEBDP+'!E592</f>
        <v>42</v>
      </c>
      <c r="G400" s="79"/>
      <c r="H400" s="78">
        <f t="shared" si="65"/>
        <v>42</v>
      </c>
      <c r="I400"/>
      <c r="J400"/>
      <c r="K400"/>
      <c r="L400"/>
      <c r="M400"/>
      <c r="N400"/>
    </row>
    <row r="401" spans="2:14" s="59" customFormat="1" ht="14.65" customHeight="1">
      <c r="B401" s="238" t="s">
        <v>840</v>
      </c>
      <c r="C401" s="239"/>
      <c r="D401" s="239"/>
      <c r="E401" s="239"/>
      <c r="F401" s="79">
        <f>-'ANALTYQUEBDP+'!D593+'ANALTYQUEBDP+'!E593</f>
        <v>0</v>
      </c>
      <c r="G401" s="79"/>
      <c r="H401" s="78">
        <f t="shared" si="65"/>
        <v>0</v>
      </c>
      <c r="I401"/>
      <c r="J401"/>
      <c r="K401"/>
      <c r="L401"/>
      <c r="M401"/>
      <c r="N401"/>
    </row>
    <row r="402" spans="2:14" s="59" customFormat="1" ht="14.65" customHeight="1">
      <c r="B402" s="219" t="s">
        <v>841</v>
      </c>
      <c r="C402" s="220"/>
      <c r="D402" s="220"/>
      <c r="E402" s="220"/>
      <c r="F402" s="78">
        <f t="shared" ref="F402:G402" si="75">F403+F404</f>
        <v>0</v>
      </c>
      <c r="G402" s="78">
        <f t="shared" si="75"/>
        <v>0</v>
      </c>
      <c r="H402" s="78">
        <f t="shared" si="65"/>
        <v>0</v>
      </c>
      <c r="I402"/>
      <c r="J402"/>
      <c r="K402"/>
      <c r="L402"/>
      <c r="M402"/>
      <c r="N402"/>
    </row>
    <row r="403" spans="2:14" s="59" customFormat="1" ht="14.65" customHeight="1">
      <c r="B403" s="215" t="s">
        <v>799</v>
      </c>
      <c r="C403" s="216"/>
      <c r="D403" s="216"/>
      <c r="E403" s="216"/>
      <c r="F403" s="79">
        <f>-'ANALTYQUEBDP+'!D595+'ANALTYQUEBDP+'!E595</f>
        <v>0</v>
      </c>
      <c r="G403" s="79"/>
      <c r="H403" s="78">
        <f t="shared" si="65"/>
        <v>0</v>
      </c>
      <c r="I403"/>
      <c r="J403"/>
      <c r="K403"/>
      <c r="L403"/>
      <c r="M403"/>
      <c r="N403"/>
    </row>
    <row r="404" spans="2:14" s="59" customFormat="1" ht="14.65" customHeight="1">
      <c r="B404" s="215" t="s">
        <v>800</v>
      </c>
      <c r="C404" s="216"/>
      <c r="D404" s="216"/>
      <c r="E404" s="216"/>
      <c r="F404" s="79">
        <f>-'ANALTYQUEBDP+'!D596+'ANALTYQUEBDP+'!E596</f>
        <v>0</v>
      </c>
      <c r="G404" s="79"/>
      <c r="H404" s="78">
        <f t="shared" si="65"/>
        <v>0</v>
      </c>
      <c r="I404"/>
      <c r="J404"/>
      <c r="K404"/>
      <c r="L404"/>
      <c r="M404"/>
      <c r="N404"/>
    </row>
    <row r="405" spans="2:14" s="59" customFormat="1" ht="14.65" customHeight="1">
      <c r="B405" s="219" t="s">
        <v>842</v>
      </c>
      <c r="C405" s="220"/>
      <c r="D405" s="220"/>
      <c r="E405" s="220"/>
      <c r="F405" s="79">
        <f>-'ANALTYQUEBDP+'!D597+'ANALTYQUEBDP+'!E597</f>
        <v>0</v>
      </c>
      <c r="G405" s="79"/>
      <c r="H405" s="78">
        <f t="shared" si="65"/>
        <v>0</v>
      </c>
      <c r="I405"/>
      <c r="J405"/>
      <c r="K405"/>
      <c r="L405"/>
      <c r="M405"/>
      <c r="N405"/>
    </row>
    <row r="406" spans="2:14" s="59" customFormat="1" ht="14.65" customHeight="1">
      <c r="B406" s="219" t="s">
        <v>843</v>
      </c>
      <c r="C406" s="220"/>
      <c r="D406" s="220"/>
      <c r="E406" s="220"/>
      <c r="F406" s="79">
        <f>-'ANALTYQUEBDP+'!D598+'ANALTYQUEBDP+'!E598</f>
        <v>0</v>
      </c>
      <c r="G406" s="79"/>
      <c r="H406" s="78">
        <f t="shared" si="65"/>
        <v>0</v>
      </c>
      <c r="I406"/>
      <c r="J406"/>
      <c r="K406"/>
      <c r="L406"/>
      <c r="M406"/>
      <c r="N406"/>
    </row>
    <row r="407" spans="2:14" s="59" customFormat="1" ht="14.65" customHeight="1">
      <c r="B407" s="219" t="s">
        <v>844</v>
      </c>
      <c r="C407" s="220"/>
      <c r="D407" s="220"/>
      <c r="E407" s="220"/>
      <c r="F407" s="79">
        <f>-'ANALTYQUEBDP+'!D599+'ANALTYQUEBDP+'!E599</f>
        <v>222517</v>
      </c>
      <c r="G407" s="79"/>
      <c r="H407" s="78">
        <f t="shared" si="65"/>
        <v>222517</v>
      </c>
      <c r="I407"/>
      <c r="J407"/>
      <c r="K407"/>
      <c r="L407"/>
      <c r="M407"/>
      <c r="N407"/>
    </row>
    <row r="408" spans="2:14" s="59" customFormat="1" ht="14.65" customHeight="1">
      <c r="B408" s="219" t="s">
        <v>845</v>
      </c>
      <c r="C408" s="220"/>
      <c r="D408" s="220"/>
      <c r="E408" s="220"/>
      <c r="F408" s="78">
        <f t="shared" ref="F408:G408" si="76">F409+F410+F411</f>
        <v>0</v>
      </c>
      <c r="G408" s="78">
        <f t="shared" si="76"/>
        <v>-36961</v>
      </c>
      <c r="H408" s="78">
        <f t="shared" si="65"/>
        <v>36961</v>
      </c>
      <c r="I408"/>
      <c r="J408"/>
      <c r="K408"/>
      <c r="L408"/>
      <c r="M408"/>
      <c r="N408"/>
    </row>
    <row r="409" spans="2:14" s="59" customFormat="1" ht="14.65" customHeight="1">
      <c r="B409" s="215" t="s">
        <v>846</v>
      </c>
      <c r="C409" s="216"/>
      <c r="D409" s="216"/>
      <c r="E409" s="216"/>
      <c r="F409" s="79"/>
      <c r="G409" s="79">
        <f>'ANALTYQUEBDP+'!D601-'ANALTYQUEBDP+'!E601</f>
        <v>-36710</v>
      </c>
      <c r="H409" s="78">
        <f t="shared" si="65"/>
        <v>36710</v>
      </c>
      <c r="I409"/>
      <c r="J409"/>
      <c r="K409"/>
      <c r="L409"/>
      <c r="M409"/>
      <c r="N409"/>
    </row>
    <row r="410" spans="2:14" s="59" customFormat="1" ht="14.65" customHeight="1">
      <c r="B410" s="215" t="s">
        <v>847</v>
      </c>
      <c r="C410" s="216"/>
      <c r="D410" s="216"/>
      <c r="E410" s="216"/>
      <c r="F410" s="79"/>
      <c r="G410" s="79">
        <f>'ANALTYQUEBDP+'!D602-'ANALTYQUEBDP+'!E602</f>
        <v>0</v>
      </c>
      <c r="H410" s="78">
        <f t="shared" si="65"/>
        <v>0</v>
      </c>
      <c r="I410"/>
      <c r="J410"/>
      <c r="K410"/>
      <c r="L410"/>
      <c r="M410"/>
      <c r="N410"/>
    </row>
    <row r="411" spans="2:14" s="59" customFormat="1" ht="14.65" customHeight="1">
      <c r="B411" s="215" t="s">
        <v>848</v>
      </c>
      <c r="C411" s="216"/>
      <c r="D411" s="216"/>
      <c r="E411" s="216"/>
      <c r="F411" s="78">
        <f t="shared" ref="F411:G411" si="77">F412+F416+F419+F420</f>
        <v>0</v>
      </c>
      <c r="G411" s="78">
        <f t="shared" si="77"/>
        <v>-251</v>
      </c>
      <c r="H411" s="78">
        <f t="shared" si="65"/>
        <v>251</v>
      </c>
      <c r="I411"/>
      <c r="J411"/>
      <c r="K411"/>
      <c r="L411"/>
      <c r="M411"/>
      <c r="N411"/>
    </row>
    <row r="412" spans="2:14" s="59" customFormat="1" ht="14.65" customHeight="1">
      <c r="B412" s="225" t="s">
        <v>849</v>
      </c>
      <c r="C412" s="226"/>
      <c r="D412" s="226"/>
      <c r="E412" s="226"/>
      <c r="F412" s="78">
        <f t="shared" ref="F412:G412" si="78">F413+F415</f>
        <v>0</v>
      </c>
      <c r="G412" s="78">
        <f t="shared" si="78"/>
        <v>-914</v>
      </c>
      <c r="H412" s="78">
        <f t="shared" si="65"/>
        <v>914</v>
      </c>
      <c r="I412"/>
      <c r="J412"/>
      <c r="K412"/>
      <c r="L412"/>
      <c r="M412"/>
      <c r="N412"/>
    </row>
    <row r="413" spans="2:14" s="59" customFormat="1" ht="14.65" customHeight="1">
      <c r="B413" s="221" t="s">
        <v>850</v>
      </c>
      <c r="C413" s="222"/>
      <c r="D413" s="222"/>
      <c r="E413" s="222"/>
      <c r="F413" s="79"/>
      <c r="G413" s="79">
        <f>'ANALTYQUEBDP+'!D605-'ANALTYQUEBDP+'!E605</f>
        <v>0</v>
      </c>
      <c r="H413" s="78">
        <f t="shared" si="65"/>
        <v>0</v>
      </c>
      <c r="I413"/>
      <c r="J413"/>
      <c r="K413"/>
      <c r="L413"/>
      <c r="M413"/>
      <c r="N413"/>
    </row>
    <row r="414" spans="2:14" s="59" customFormat="1" ht="14.65" customHeight="1">
      <c r="B414" s="236" t="s">
        <v>851</v>
      </c>
      <c r="C414" s="237"/>
      <c r="D414" s="237"/>
      <c r="E414" s="237"/>
      <c r="F414" s="79"/>
      <c r="G414" s="79">
        <f>'ANALTYQUEBDP+'!D606-'ANALTYQUEBDP+'!E606</f>
        <v>0</v>
      </c>
      <c r="H414" s="78">
        <f t="shared" si="65"/>
        <v>0</v>
      </c>
      <c r="I414"/>
      <c r="J414"/>
      <c r="K414"/>
      <c r="L414"/>
      <c r="M414"/>
      <c r="N414"/>
    </row>
    <row r="415" spans="2:14" s="59" customFormat="1" ht="14.65" customHeight="1">
      <c r="B415" s="225" t="s">
        <v>852</v>
      </c>
      <c r="C415" s="226"/>
      <c r="D415" s="226"/>
      <c r="E415" s="226"/>
      <c r="F415" s="79"/>
      <c r="G415" s="79">
        <f>'ANALTYQUEBDP+'!D607-'ANALTYQUEBDP+'!E607</f>
        <v>-914</v>
      </c>
      <c r="H415" s="78">
        <f t="shared" si="65"/>
        <v>914</v>
      </c>
      <c r="I415"/>
      <c r="J415"/>
      <c r="K415"/>
      <c r="L415"/>
      <c r="M415"/>
      <c r="N415"/>
    </row>
    <row r="416" spans="2:14" s="59" customFormat="1" ht="14.65" customHeight="1">
      <c r="B416" s="225" t="s">
        <v>853</v>
      </c>
      <c r="C416" s="226"/>
      <c r="D416" s="226"/>
      <c r="E416" s="226"/>
      <c r="F416" s="78">
        <f t="shared" ref="F416:G416" si="79">F417+F418</f>
        <v>0</v>
      </c>
      <c r="G416" s="78">
        <f t="shared" si="79"/>
        <v>0</v>
      </c>
      <c r="H416" s="78">
        <f t="shared" si="65"/>
        <v>0</v>
      </c>
      <c r="I416"/>
      <c r="J416"/>
      <c r="K416"/>
      <c r="L416"/>
      <c r="M416"/>
      <c r="N416"/>
    </row>
    <row r="417" spans="2:14" s="59" customFormat="1" ht="14.65" customHeight="1">
      <c r="B417" s="221" t="s">
        <v>799</v>
      </c>
      <c r="C417" s="222"/>
      <c r="D417" s="222"/>
      <c r="E417" s="222"/>
      <c r="F417" s="79"/>
      <c r="G417" s="79">
        <f>'ANALTYQUEBDP+'!D609-'ANALTYQUEBDP+'!E609</f>
        <v>0</v>
      </c>
      <c r="H417" s="78">
        <f t="shared" si="65"/>
        <v>0</v>
      </c>
      <c r="I417"/>
      <c r="J417"/>
      <c r="K417"/>
      <c r="L417"/>
      <c r="M417"/>
      <c r="N417"/>
    </row>
    <row r="418" spans="2:14" s="59" customFormat="1" ht="14.65" customHeight="1">
      <c r="B418" s="221" t="s">
        <v>800</v>
      </c>
      <c r="C418" s="222"/>
      <c r="D418" s="222"/>
      <c r="E418" s="222"/>
      <c r="F418" s="79"/>
      <c r="G418" s="79">
        <f>'ANALTYQUEBDP+'!D610-'ANALTYQUEBDP+'!E610</f>
        <v>0</v>
      </c>
      <c r="H418" s="78">
        <f t="shared" si="65"/>
        <v>0</v>
      </c>
      <c r="I418"/>
      <c r="J418"/>
      <c r="K418"/>
      <c r="L418"/>
      <c r="M418"/>
      <c r="N418"/>
    </row>
    <row r="419" spans="2:14" s="59" customFormat="1" ht="14.65" customHeight="1">
      <c r="B419" s="225" t="s">
        <v>843</v>
      </c>
      <c r="C419" s="226"/>
      <c r="D419" s="226"/>
      <c r="E419" s="226"/>
      <c r="F419" s="79"/>
      <c r="G419" s="79">
        <f>'ANALTYQUEBDP+'!D611-'ANALTYQUEBDP+'!E611</f>
        <v>0</v>
      </c>
      <c r="H419" s="78">
        <f t="shared" si="65"/>
        <v>0</v>
      </c>
      <c r="I419"/>
      <c r="J419"/>
      <c r="K419"/>
      <c r="L419"/>
      <c r="M419"/>
      <c r="N419"/>
    </row>
    <row r="420" spans="2:14" s="59" customFormat="1" ht="14.65" customHeight="1">
      <c r="B420" s="225" t="s">
        <v>854</v>
      </c>
      <c r="C420" s="226"/>
      <c r="D420" s="226"/>
      <c r="E420" s="226"/>
      <c r="F420" s="79"/>
      <c r="G420" s="79">
        <f>'ANALTYQUEBDP+'!D612-'ANALTYQUEBDP+'!E612</f>
        <v>663</v>
      </c>
      <c r="H420" s="78">
        <f t="shared" si="65"/>
        <v>-663</v>
      </c>
      <c r="I420"/>
      <c r="J420"/>
      <c r="K420"/>
      <c r="L420"/>
      <c r="M420"/>
      <c r="N420"/>
    </row>
    <row r="421" spans="2:14" s="59" customFormat="1" ht="14.65" customHeight="1">
      <c r="B421" s="219" t="s">
        <v>855</v>
      </c>
      <c r="C421" s="220"/>
      <c r="D421" s="220"/>
      <c r="E421" s="220"/>
      <c r="F421" s="78"/>
      <c r="G421" s="79">
        <f>G422+G426+G430+G433+G434+G437+G440+G443</f>
        <v>0</v>
      </c>
      <c r="H421" s="78">
        <f t="shared" si="65"/>
        <v>0</v>
      </c>
      <c r="I421"/>
      <c r="J421"/>
      <c r="K421"/>
      <c r="L421"/>
      <c r="M421"/>
      <c r="N421"/>
    </row>
    <row r="422" spans="2:14" s="59" customFormat="1" ht="14.65" customHeight="1">
      <c r="B422" s="232" t="s">
        <v>856</v>
      </c>
      <c r="C422" s="233"/>
      <c r="D422" s="233"/>
      <c r="E422" s="233"/>
      <c r="F422" s="78"/>
      <c r="G422" s="78">
        <f>G423+G424+G425</f>
        <v>0</v>
      </c>
      <c r="H422" s="78">
        <f t="shared" si="65"/>
        <v>0</v>
      </c>
      <c r="I422"/>
      <c r="J422"/>
      <c r="K422"/>
      <c r="L422"/>
      <c r="M422"/>
      <c r="N422"/>
    </row>
    <row r="423" spans="2:14" s="59" customFormat="1" ht="14.65" customHeight="1">
      <c r="B423" s="225" t="s">
        <v>857</v>
      </c>
      <c r="C423" s="226"/>
      <c r="D423" s="226"/>
      <c r="E423" s="226"/>
      <c r="F423" s="78"/>
      <c r="G423" s="79">
        <f>'ANALTYQUEBDP+'!F615</f>
        <v>0</v>
      </c>
      <c r="H423" s="78">
        <f t="shared" si="65"/>
        <v>0</v>
      </c>
      <c r="I423"/>
      <c r="J423"/>
      <c r="K423"/>
      <c r="L423"/>
      <c r="M423"/>
      <c r="N423"/>
    </row>
    <row r="424" spans="2:14" s="59" customFormat="1" ht="14.65" customHeight="1">
      <c r="B424" s="225" t="s">
        <v>858</v>
      </c>
      <c r="C424" s="226"/>
      <c r="D424" s="226"/>
      <c r="E424" s="226"/>
      <c r="F424" s="78"/>
      <c r="G424" s="79">
        <f>'ANALTYQUEBDP+'!F622</f>
        <v>0</v>
      </c>
      <c r="H424" s="78">
        <f t="shared" si="65"/>
        <v>0</v>
      </c>
      <c r="I424"/>
      <c r="J424"/>
      <c r="K424"/>
      <c r="L424"/>
      <c r="M424"/>
      <c r="N424"/>
    </row>
    <row r="425" spans="2:14" s="59" customFormat="1" ht="14.65" customHeight="1">
      <c r="B425" s="225" t="s">
        <v>986</v>
      </c>
      <c r="C425" s="226"/>
      <c r="D425" s="226"/>
      <c r="E425" s="226"/>
      <c r="F425" s="78"/>
      <c r="G425" s="79">
        <f>'ANALTYQUEBDP+'!F623</f>
        <v>0</v>
      </c>
      <c r="H425" s="78">
        <f t="shared" si="65"/>
        <v>0</v>
      </c>
      <c r="I425"/>
      <c r="J425"/>
      <c r="K425"/>
      <c r="L425"/>
      <c r="M425"/>
      <c r="N425"/>
    </row>
    <row r="426" spans="2:14" s="59" customFormat="1" ht="14.65" customHeight="1">
      <c r="B426" s="232" t="s">
        <v>859</v>
      </c>
      <c r="C426" s="233"/>
      <c r="D426" s="233"/>
      <c r="E426" s="233"/>
      <c r="F426" s="78"/>
      <c r="G426" s="78">
        <f>G427+G428</f>
        <v>0</v>
      </c>
      <c r="H426" s="78">
        <f t="shared" si="65"/>
        <v>0</v>
      </c>
      <c r="I426"/>
      <c r="J426"/>
      <c r="K426"/>
      <c r="L426"/>
      <c r="M426"/>
      <c r="N426"/>
    </row>
    <row r="427" spans="2:14" s="59" customFormat="1" ht="14.65" customHeight="1">
      <c r="B427" s="225" t="s">
        <v>987</v>
      </c>
      <c r="C427" s="226"/>
      <c r="D427" s="226"/>
      <c r="E427" s="226"/>
      <c r="F427" s="78"/>
      <c r="G427" s="79">
        <f>'ANALTYQUEBDP+'!F625</f>
        <v>0</v>
      </c>
      <c r="H427" s="78">
        <f t="shared" si="65"/>
        <v>0</v>
      </c>
      <c r="I427"/>
      <c r="J427"/>
      <c r="K427"/>
      <c r="L427"/>
      <c r="M427"/>
      <c r="N427"/>
    </row>
    <row r="428" spans="2:14" s="59" customFormat="1" ht="14.65" customHeight="1">
      <c r="B428" s="225" t="s">
        <v>332</v>
      </c>
      <c r="C428" s="226"/>
      <c r="D428" s="226"/>
      <c r="E428" s="226"/>
      <c r="F428" s="78"/>
      <c r="G428" s="79"/>
      <c r="H428" s="78">
        <f t="shared" si="65"/>
        <v>0</v>
      </c>
      <c r="I428"/>
      <c r="J428"/>
      <c r="K428"/>
      <c r="L428"/>
      <c r="M428"/>
      <c r="N428"/>
    </row>
    <row r="429" spans="2:14" s="59" customFormat="1" ht="14.65" customHeight="1">
      <c r="B429" s="232" t="s">
        <v>860</v>
      </c>
      <c r="C429" s="233"/>
      <c r="D429" s="233"/>
      <c r="E429" s="233"/>
      <c r="F429" s="78"/>
      <c r="G429" s="79">
        <f>'ANALTYQUEBDP+'!F626</f>
        <v>0</v>
      </c>
      <c r="H429" s="78">
        <f t="shared" si="65"/>
        <v>0</v>
      </c>
      <c r="I429"/>
      <c r="J429"/>
      <c r="K429"/>
      <c r="L429"/>
      <c r="M429"/>
      <c r="N429"/>
    </row>
    <row r="430" spans="2:14" s="59" customFormat="1" ht="14.65" customHeight="1">
      <c r="B430" s="232" t="s">
        <v>988</v>
      </c>
      <c r="C430" s="233"/>
      <c r="D430" s="233"/>
      <c r="E430" s="233"/>
      <c r="F430" s="78"/>
      <c r="G430" s="78">
        <f>G431+G432</f>
        <v>0</v>
      </c>
      <c r="H430" s="78">
        <f t="shared" si="65"/>
        <v>0</v>
      </c>
      <c r="I430"/>
      <c r="J430"/>
      <c r="K430"/>
      <c r="L430"/>
      <c r="M430"/>
      <c r="N430"/>
    </row>
    <row r="431" spans="2:14" s="59" customFormat="1" ht="14.65" customHeight="1">
      <c r="B431" s="241" t="s">
        <v>989</v>
      </c>
      <c r="C431" s="242"/>
      <c r="D431" s="242"/>
      <c r="E431" s="242"/>
      <c r="F431" s="78"/>
      <c r="G431" s="79"/>
      <c r="H431" s="78">
        <f t="shared" si="65"/>
        <v>0</v>
      </c>
      <c r="I431"/>
      <c r="J431"/>
      <c r="K431"/>
      <c r="L431"/>
      <c r="M431"/>
      <c r="N431"/>
    </row>
    <row r="432" spans="2:14" s="59" customFormat="1" ht="14.65" customHeight="1">
      <c r="B432" s="241" t="s">
        <v>990</v>
      </c>
      <c r="C432" s="242"/>
      <c r="D432" s="242"/>
      <c r="E432" s="242"/>
      <c r="F432" s="78"/>
      <c r="G432" s="79">
        <f>'ANALTYQUEBDP+'!F628</f>
        <v>0</v>
      </c>
      <c r="H432" s="78">
        <f t="shared" si="65"/>
        <v>0</v>
      </c>
      <c r="I432"/>
      <c r="J432"/>
      <c r="K432"/>
      <c r="L432"/>
      <c r="M432"/>
      <c r="N432"/>
    </row>
    <row r="433" spans="2:15" s="59" customFormat="1" ht="14.65" customHeight="1">
      <c r="B433" s="232" t="s">
        <v>991</v>
      </c>
      <c r="C433" s="233"/>
      <c r="D433" s="233"/>
      <c r="E433" s="233"/>
      <c r="F433" s="78"/>
      <c r="G433" s="78">
        <f>G434+G437+G440+G443</f>
        <v>0</v>
      </c>
      <c r="H433" s="78">
        <f t="shared" si="65"/>
        <v>0</v>
      </c>
      <c r="I433"/>
      <c r="J433"/>
      <c r="K433"/>
      <c r="L433"/>
      <c r="M433"/>
      <c r="N433"/>
    </row>
    <row r="434" spans="2:15" s="59" customFormat="1" ht="14.65" customHeight="1">
      <c r="B434" s="232" t="s">
        <v>861</v>
      </c>
      <c r="C434" s="233"/>
      <c r="D434" s="233"/>
      <c r="E434" s="233"/>
      <c r="F434" s="78"/>
      <c r="G434" s="78">
        <f>G435+G436</f>
        <v>0</v>
      </c>
      <c r="H434" s="78">
        <f t="shared" si="65"/>
        <v>0</v>
      </c>
      <c r="I434"/>
      <c r="J434"/>
      <c r="K434"/>
      <c r="L434"/>
      <c r="M434"/>
      <c r="N434"/>
    </row>
    <row r="435" spans="2:15" s="59" customFormat="1" ht="14.65" customHeight="1">
      <c r="B435" s="215" t="s">
        <v>992</v>
      </c>
      <c r="C435" s="216"/>
      <c r="D435" s="216"/>
      <c r="E435" s="216"/>
      <c r="F435" s="78"/>
      <c r="G435" s="79">
        <f>'ANALTYQUEBDP+'!F635</f>
        <v>0</v>
      </c>
      <c r="H435" s="78">
        <f t="shared" si="65"/>
        <v>0</v>
      </c>
      <c r="I435"/>
      <c r="J435"/>
      <c r="K435"/>
      <c r="L435"/>
      <c r="M435"/>
      <c r="N435"/>
    </row>
    <row r="436" spans="2:15" s="59" customFormat="1" ht="14.65" customHeight="1">
      <c r="B436" s="215" t="s">
        <v>993</v>
      </c>
      <c r="C436" s="216"/>
      <c r="D436" s="216"/>
      <c r="E436" s="216"/>
      <c r="F436" s="78"/>
      <c r="G436" s="79"/>
      <c r="H436" s="78">
        <f t="shared" si="65"/>
        <v>0</v>
      </c>
      <c r="I436"/>
      <c r="J436"/>
      <c r="K436"/>
      <c r="L436"/>
      <c r="M436"/>
      <c r="N436"/>
    </row>
    <row r="437" spans="2:15" s="59" customFormat="1" ht="14.65" customHeight="1">
      <c r="B437" s="232" t="s">
        <v>994</v>
      </c>
      <c r="C437" s="233"/>
      <c r="D437" s="233"/>
      <c r="E437" s="233"/>
      <c r="F437" s="78"/>
      <c r="G437" s="78">
        <f>G438+G439</f>
        <v>0</v>
      </c>
      <c r="H437" s="78">
        <f t="shared" ref="H437:H445" si="80">F437-G437</f>
        <v>0</v>
      </c>
      <c r="I437"/>
      <c r="J437"/>
      <c r="K437"/>
      <c r="L437"/>
      <c r="M437"/>
      <c r="N437"/>
    </row>
    <row r="438" spans="2:15" s="59" customFormat="1" ht="14.65" customHeight="1">
      <c r="B438" s="215" t="s">
        <v>992</v>
      </c>
      <c r="C438" s="216"/>
      <c r="D438" s="216"/>
      <c r="E438" s="216"/>
      <c r="F438" s="78"/>
      <c r="G438" s="79">
        <f>'ANALTYQUEBDP+'!F636</f>
        <v>0</v>
      </c>
      <c r="H438" s="78">
        <f t="shared" si="80"/>
        <v>0</v>
      </c>
      <c r="I438"/>
      <c r="J438"/>
      <c r="K438"/>
      <c r="L438"/>
      <c r="M438"/>
      <c r="N438"/>
    </row>
    <row r="439" spans="2:15" s="59" customFormat="1" ht="14.65" customHeight="1">
      <c r="B439" s="215" t="s">
        <v>993</v>
      </c>
      <c r="C439" s="216"/>
      <c r="D439" s="216"/>
      <c r="E439" s="216"/>
      <c r="F439" s="78"/>
      <c r="G439" s="79"/>
      <c r="H439" s="78">
        <f t="shared" si="80"/>
        <v>0</v>
      </c>
      <c r="I439"/>
      <c r="J439"/>
      <c r="K439"/>
      <c r="L439"/>
      <c r="M439"/>
      <c r="N439"/>
    </row>
    <row r="440" spans="2:15" s="59" customFormat="1" ht="14.65" customHeight="1">
      <c r="B440" s="232" t="s">
        <v>995</v>
      </c>
      <c r="C440" s="233"/>
      <c r="D440" s="233"/>
      <c r="E440" s="233"/>
      <c r="F440" s="78"/>
      <c r="G440" s="78">
        <f>G441+G442</f>
        <v>0</v>
      </c>
      <c r="H440" s="78">
        <f t="shared" si="80"/>
        <v>0</v>
      </c>
      <c r="I440"/>
      <c r="J440"/>
      <c r="K440"/>
      <c r="L440"/>
      <c r="M440"/>
      <c r="N440"/>
    </row>
    <row r="441" spans="2:15" s="59" customFormat="1" ht="14.65" customHeight="1">
      <c r="B441" s="215" t="s">
        <v>992</v>
      </c>
      <c r="C441" s="216"/>
      <c r="D441" s="216"/>
      <c r="E441" s="216"/>
      <c r="F441" s="78"/>
      <c r="G441" s="79">
        <f>'ANALTYQUEBDP+'!F628</f>
        <v>0</v>
      </c>
      <c r="H441" s="78">
        <f t="shared" si="80"/>
        <v>0</v>
      </c>
      <c r="I441"/>
      <c r="J441"/>
      <c r="K441"/>
      <c r="L441"/>
      <c r="M441"/>
      <c r="N441"/>
    </row>
    <row r="442" spans="2:15" s="59" customFormat="1" ht="14.65" customHeight="1">
      <c r="B442" s="215" t="s">
        <v>993</v>
      </c>
      <c r="C442" s="216"/>
      <c r="D442" s="216"/>
      <c r="E442" s="216"/>
      <c r="F442" s="78"/>
      <c r="G442" s="79"/>
      <c r="H442" s="78">
        <f t="shared" si="80"/>
        <v>0</v>
      </c>
      <c r="I442"/>
      <c r="J442"/>
      <c r="K442"/>
      <c r="L442"/>
      <c r="M442"/>
      <c r="N442"/>
    </row>
    <row r="443" spans="2:15" s="59" customFormat="1" ht="14.65" customHeight="1">
      <c r="B443" s="232" t="s">
        <v>996</v>
      </c>
      <c r="C443" s="233"/>
      <c r="D443" s="233"/>
      <c r="E443" s="233"/>
      <c r="F443" s="78"/>
      <c r="G443" s="78">
        <f>G444+G445</f>
        <v>0</v>
      </c>
      <c r="H443" s="78">
        <f t="shared" si="80"/>
        <v>0</v>
      </c>
      <c r="I443"/>
      <c r="J443"/>
      <c r="K443"/>
      <c r="L443"/>
      <c r="M443"/>
      <c r="N443"/>
    </row>
    <row r="444" spans="2:15" s="59" customFormat="1" ht="14.65" customHeight="1">
      <c r="B444" s="215" t="s">
        <v>992</v>
      </c>
      <c r="C444" s="216"/>
      <c r="D444" s="216"/>
      <c r="E444" s="216"/>
      <c r="F444" s="78"/>
      <c r="G444" s="79">
        <f>'ANALTYQUEBDP+'!F637</f>
        <v>0</v>
      </c>
      <c r="H444" s="78">
        <f t="shared" si="80"/>
        <v>0</v>
      </c>
      <c r="I444"/>
      <c r="J444"/>
      <c r="K444"/>
      <c r="L444"/>
      <c r="M444"/>
      <c r="N444"/>
    </row>
    <row r="445" spans="2:15" s="59" customFormat="1" ht="14.65" customHeight="1">
      <c r="B445" s="215" t="s">
        <v>993</v>
      </c>
      <c r="C445" s="216"/>
      <c r="D445" s="216"/>
      <c r="E445" s="216"/>
      <c r="F445" s="78"/>
      <c r="G445" s="79"/>
      <c r="H445" s="78">
        <f t="shared" si="80"/>
        <v>0</v>
      </c>
      <c r="I445"/>
      <c r="J445"/>
      <c r="K445"/>
      <c r="L445"/>
      <c r="M445"/>
      <c r="N445"/>
    </row>
    <row r="446" spans="2:15" s="59" customFormat="1">
      <c r="B446" s="219" t="s">
        <v>862</v>
      </c>
      <c r="C446" s="220"/>
      <c r="D446" s="220"/>
      <c r="E446" s="220"/>
      <c r="F446" s="78">
        <f>F16+F178+F190+F387+F389</f>
        <v>4149607</v>
      </c>
      <c r="G446" s="78">
        <f>G16+G178+G190+G387+G389</f>
        <v>3512897</v>
      </c>
      <c r="H446" s="78">
        <f t="shared" ref="H446" si="81">F446-G446</f>
        <v>636710</v>
      </c>
      <c r="I446"/>
      <c r="J446"/>
      <c r="K446"/>
      <c r="L446"/>
      <c r="M446"/>
      <c r="N446"/>
    </row>
    <row r="447" spans="2:15" s="59" customFormat="1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59" customFormat="1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59" customFormat="1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59" customFormat="1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59" customFormat="1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59" customFormat="1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59" customFormat="1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59" customFormat="1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59" customFormat="1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59" customFormat="1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59" customFormat="1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59" customFormat="1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59" customFormat="1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59" customFormat="1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59" customFormat="1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59" customFormat="1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59" customFormat="1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59" customFormat="1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59" customFormat="1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59" customFormat="1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59" customFormat="1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59" customFormat="1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59" customFormat="1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59" customFormat="1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59" customFormat="1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59" customFormat="1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59" customFormat="1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59" customFormat="1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59" customFormat="1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59" customFormat="1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59" customFormat="1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59" customFormat="1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59" customFormat="1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59" customFormat="1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59" customFormat="1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59" customFormat="1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59" customFormat="1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59" customFormat="1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59" customFormat="1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59" customFormat="1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59" customFormat="1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59" customFormat="1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59" customFormat="1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59" customFormat="1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59" customFormat="1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59" customFormat="1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59" customFormat="1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59" customFormat="1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59" customFormat="1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59" customFormat="1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59" customFormat="1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59" customFormat="1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59" customFormat="1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59" customFormat="1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59" customFormat="1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59" customFormat="1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59" customFormat="1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59" customFormat="1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59" customFormat="1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59" customFormat="1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59" customFormat="1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59" customFormat="1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59" customFormat="1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59" customFormat="1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59" customFormat="1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59" customFormat="1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59" customFormat="1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59" customFormat="1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59" customFormat="1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59" customFormat="1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59" customFormat="1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59" customFormat="1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59" customFormat="1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59" customFormat="1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59" customFormat="1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59" customFormat="1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59" customFormat="1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59" customFormat="1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59" customFormat="1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59" customFormat="1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59" customFormat="1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59" customFormat="1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59" customFormat="1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59" customFormat="1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59" customFormat="1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59" customFormat="1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59" customFormat="1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59" customFormat="1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59" customFormat="1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59" customFormat="1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59" customFormat="1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59" customFormat="1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59" customFormat="1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59" customFormat="1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59" customFormat="1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59" customFormat="1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59" customFormat="1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59" customFormat="1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59" customFormat="1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59" customFormat="1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59" customFormat="1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59" customFormat="1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59" customFormat="1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59" customFormat="1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59" customFormat="1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59" customFormat="1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59" customFormat="1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59" customFormat="1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59" customFormat="1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59" customFormat="1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59" customFormat="1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59" customFormat="1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59" customFormat="1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59" customFormat="1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59" customFormat="1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59" customFormat="1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59" customFormat="1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59" customFormat="1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59" customFormat="1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59" customFormat="1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59" customFormat="1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59" customFormat="1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59" customFormat="1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59" customFormat="1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59" customFormat="1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59" customFormat="1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59" customFormat="1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59" customFormat="1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59" customFormat="1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59" customFormat="1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59" customFormat="1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59" customFormat="1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59" customFormat="1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59" customFormat="1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59" customFormat="1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59" customFormat="1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59" customFormat="1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59" customFormat="1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59" customFormat="1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59" customFormat="1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59" customFormat="1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59" customFormat="1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59" customFormat="1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59" customFormat="1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59" customFormat="1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59" customFormat="1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59" customFormat="1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59" customFormat="1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59" customFormat="1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59" customFormat="1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59" customFormat="1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59" customFormat="1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59" customFormat="1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59" customFormat="1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59" customFormat="1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59" customFormat="1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59" customFormat="1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59" customFormat="1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59" customFormat="1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59" customFormat="1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59" customFormat="1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59" customFormat="1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59" customFormat="1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59" customFormat="1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59" customFormat="1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59" customFormat="1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59" customFormat="1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59" customFormat="1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59" customFormat="1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59" customFormat="1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59" customFormat="1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59" customFormat="1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59" customFormat="1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59" customFormat="1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59" customFormat="1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59" customFormat="1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59" customFormat="1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59" customFormat="1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59" customFormat="1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59" customFormat="1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59" customFormat="1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59" customFormat="1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59" customFormat="1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59" customFormat="1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59" customFormat="1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59" customFormat="1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59" customFormat="1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59" customFormat="1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59" customFormat="1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59" customFormat="1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59" customFormat="1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59" customFormat="1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59" customFormat="1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59" customFormat="1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59" customFormat="1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59" customFormat="1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59" customFormat="1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59" customFormat="1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59" customFormat="1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59" customFormat="1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59" customFormat="1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59" customFormat="1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59" customFormat="1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59" customFormat="1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59" customFormat="1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59" customFormat="1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59" customFormat="1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59" customFormat="1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59" customFormat="1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59" customFormat="1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59" customFormat="1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59" customFormat="1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59" customFormat="1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59" customFormat="1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59" customFormat="1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59" customFormat="1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59" customFormat="1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59" customFormat="1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59" customFormat="1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59" customFormat="1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59" customFormat="1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59" customFormat="1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59" customFormat="1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59" customFormat="1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59" customFormat="1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59" customFormat="1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59" customFormat="1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59" customFormat="1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59" customFormat="1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59" customFormat="1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59" customFormat="1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59" customFormat="1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59" customFormat="1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59" customFormat="1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59" customFormat="1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59" customFormat="1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59" customFormat="1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59" customFormat="1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59" customFormat="1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59" customFormat="1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59" customFormat="1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59" customFormat="1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59" customFormat="1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59" customFormat="1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59" customFormat="1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59" customFormat="1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59" customFormat="1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59" customFormat="1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59" customFormat="1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59" customFormat="1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59" customFormat="1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59" customFormat="1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59" customFormat="1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59" customFormat="1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59" customFormat="1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59" customFormat="1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59" customFormat="1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59" customFormat="1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59" customFormat="1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59" customFormat="1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59" customFormat="1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59" customFormat="1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59" customFormat="1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59" customFormat="1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59" customFormat="1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59" customFormat="1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59" customFormat="1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59" customFormat="1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59" customFormat="1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59" customFormat="1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59" customFormat="1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59" customFormat="1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59" customFormat="1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59" customFormat="1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59" customFormat="1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59" customFormat="1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59" customFormat="1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59" customFormat="1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59" customFormat="1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59" customFormat="1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59" customFormat="1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59" customFormat="1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59" customFormat="1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59" customFormat="1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59" customFormat="1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59" customFormat="1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59" customFormat="1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59" customFormat="1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59" customFormat="1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59" customFormat="1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59" customFormat="1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59" customFormat="1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59" customFormat="1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59" customFormat="1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59" customFormat="1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59" customFormat="1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59" customFormat="1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59" customFormat="1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59" customFormat="1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59" customFormat="1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59" customFormat="1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59" customFormat="1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59" customFormat="1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59" customFormat="1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59" customFormat="1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59" customFormat="1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59" customFormat="1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59" customFormat="1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59" customFormat="1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59" customFormat="1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59" customFormat="1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59" customFormat="1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59" customFormat="1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59" customFormat="1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59" customFormat="1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59" customFormat="1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59" customFormat="1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59" customFormat="1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59" customFormat="1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59" customFormat="1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59" customFormat="1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59" customFormat="1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59" customFormat="1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59" customFormat="1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59" customFormat="1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59" customFormat="1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59" customFormat="1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59" customFormat="1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59" customFormat="1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59" customFormat="1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59" customFormat="1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59" customFormat="1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59" customFormat="1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59" customFormat="1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59" customFormat="1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59" customFormat="1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59" customFormat="1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59" customFormat="1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59" customFormat="1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59" customFormat="1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>
      <c r="A2" s="108"/>
      <c r="B2" s="109" t="s">
        <v>867</v>
      </c>
      <c r="C2" s="109"/>
      <c r="D2" s="109"/>
      <c r="E2" s="109"/>
      <c r="F2" s="109"/>
      <c r="G2" s="108"/>
      <c r="H2" s="108"/>
    </row>
    <row r="3" spans="1:13" s="86" customFormat="1" ht="14.45" customHeight="1">
      <c r="A3" s="110"/>
      <c r="B3" s="109"/>
      <c r="C3" s="109"/>
      <c r="D3" s="109"/>
      <c r="E3" s="109"/>
      <c r="F3" s="109"/>
      <c r="G3" s="110"/>
      <c r="H3" s="110"/>
    </row>
    <row r="4" spans="1:13">
      <c r="A4" s="108"/>
      <c r="B4" s="108"/>
      <c r="C4" s="108"/>
      <c r="D4" s="108"/>
      <c r="E4" s="108"/>
      <c r="F4" s="108"/>
      <c r="G4" s="108"/>
      <c r="H4" s="108"/>
    </row>
    <row r="7" spans="1:13">
      <c r="B7" s="213" t="s">
        <v>869</v>
      </c>
      <c r="C7" s="213"/>
      <c r="D7" s="213"/>
    </row>
    <row r="8" spans="1:13">
      <c r="B8" s="213" t="s">
        <v>870</v>
      </c>
      <c r="C8" s="213"/>
      <c r="D8" s="213"/>
      <c r="E8" s="108"/>
    </row>
    <row r="9" spans="1:13">
      <c r="B9" s="108"/>
      <c r="C9" s="108"/>
      <c r="D9" s="108"/>
      <c r="E9" s="108"/>
    </row>
    <row r="10" spans="1:13" s="82" customFormat="1">
      <c r="B10" s="214" t="s">
        <v>1031</v>
      </c>
      <c r="C10" s="214"/>
      <c r="D10" s="214"/>
      <c r="E10" s="214"/>
      <c r="F10" s="214"/>
    </row>
    <row r="11" spans="1:13" ht="15" customHeight="1">
      <c r="E11" s="74"/>
    </row>
    <row r="12" spans="1:13" ht="15" customHeight="1">
      <c r="B12" s="111"/>
      <c r="C12" s="111"/>
      <c r="D12" s="111"/>
      <c r="E12" s="74"/>
    </row>
    <row r="13" spans="1:13" ht="15" customHeight="1">
      <c r="B13" s="111" t="s">
        <v>863</v>
      </c>
      <c r="C13" s="111" t="s">
        <v>871</v>
      </c>
      <c r="D13" s="111"/>
      <c r="E13" s="74"/>
    </row>
    <row r="14" spans="1:13" ht="15" customHeight="1">
      <c r="B14" s="87"/>
      <c r="C14" s="87"/>
      <c r="D14" s="87"/>
      <c r="E14" s="74"/>
    </row>
    <row r="15" spans="1:13">
      <c r="B15" s="243" t="s">
        <v>648</v>
      </c>
      <c r="C15" s="244"/>
      <c r="D15" s="244"/>
      <c r="E15" s="244"/>
      <c r="F15" s="112">
        <v>2020</v>
      </c>
    </row>
    <row r="16" spans="1:13">
      <c r="B16" s="219" t="s">
        <v>1002</v>
      </c>
      <c r="C16" s="220"/>
      <c r="D16" s="220"/>
      <c r="E16" s="220"/>
      <c r="F16" s="117">
        <f>F70+F101+F134</f>
        <v>253631</v>
      </c>
      <c r="G16" t="s">
        <v>864</v>
      </c>
      <c r="H16" t="s">
        <v>864</v>
      </c>
      <c r="I16" t="s">
        <v>864</v>
      </c>
      <c r="J16" t="s">
        <v>864</v>
      </c>
      <c r="K16" t="s">
        <v>864</v>
      </c>
      <c r="L16" t="s">
        <v>864</v>
      </c>
      <c r="M16" t="s">
        <v>864</v>
      </c>
    </row>
    <row r="17" spans="2:13" s="113" customFormat="1" ht="15" customHeight="1">
      <c r="B17" s="219" t="s">
        <v>653</v>
      </c>
      <c r="C17" s="220"/>
      <c r="D17" s="220"/>
      <c r="E17" s="220"/>
      <c r="F17" s="75"/>
      <c r="G17" s="113" t="s">
        <v>864</v>
      </c>
      <c r="H17" s="113" t="s">
        <v>864</v>
      </c>
      <c r="I17" s="113" t="s">
        <v>864</v>
      </c>
      <c r="J17" s="113" t="s">
        <v>864</v>
      </c>
      <c r="K17" s="113" t="s">
        <v>864</v>
      </c>
      <c r="L17" s="113" t="s">
        <v>864</v>
      </c>
      <c r="M17" s="113" t="s">
        <v>864</v>
      </c>
    </row>
    <row r="18" spans="2:13" s="113" customFormat="1">
      <c r="B18" s="232" t="s">
        <v>1006</v>
      </c>
      <c r="C18" s="233"/>
      <c r="D18" s="233"/>
      <c r="E18" s="233"/>
      <c r="F18" s="118">
        <f>F19+F22+F23</f>
        <v>2714182</v>
      </c>
      <c r="G18" s="113" t="s">
        <v>864</v>
      </c>
      <c r="H18" s="113" t="s">
        <v>864</v>
      </c>
      <c r="I18" s="113" t="s">
        <v>864</v>
      </c>
      <c r="J18" s="113" t="s">
        <v>864</v>
      </c>
      <c r="K18" s="113" t="s">
        <v>864</v>
      </c>
      <c r="L18" s="113" t="s">
        <v>864</v>
      </c>
      <c r="M18" s="113" t="s">
        <v>864</v>
      </c>
    </row>
    <row r="19" spans="2:13" s="113" customFormat="1">
      <c r="B19" s="225" t="s">
        <v>1027</v>
      </c>
      <c r="C19" s="226"/>
      <c r="D19" s="226"/>
      <c r="E19" s="226"/>
      <c r="F19" s="75">
        <f>'ANALTYQUEBDP+'!$D$20</f>
        <v>2715224</v>
      </c>
    </row>
    <row r="20" spans="2:13" s="113" customFormat="1">
      <c r="B20" s="221" t="s">
        <v>1028</v>
      </c>
      <c r="C20" s="222"/>
      <c r="D20" s="222"/>
      <c r="E20" s="222"/>
      <c r="F20" s="75">
        <f>'ANALTYQUEBDP+'!$D$21</f>
        <v>2714103</v>
      </c>
    </row>
    <row r="21" spans="2:13" s="113" customFormat="1">
      <c r="B21" s="221" t="s">
        <v>1029</v>
      </c>
      <c r="C21" s="222"/>
      <c r="D21" s="222"/>
      <c r="E21" s="222"/>
      <c r="F21" s="75">
        <f>F19-F20</f>
        <v>1121</v>
      </c>
    </row>
    <row r="22" spans="2:13" s="113" customFormat="1">
      <c r="B22" s="225" t="s">
        <v>1030</v>
      </c>
      <c r="C22" s="226"/>
      <c r="D22" s="226"/>
      <c r="E22" s="226"/>
      <c r="F22" s="75">
        <f>'ANALTYQUEBDP+'!$D$26</f>
        <v>-1042</v>
      </c>
    </row>
    <row r="23" spans="2:13" s="113" customFormat="1">
      <c r="B23" s="225" t="s">
        <v>662</v>
      </c>
      <c r="C23" s="226"/>
      <c r="D23" s="226"/>
      <c r="E23" s="226"/>
      <c r="F23" s="75">
        <f>'ANALTYQUEBDP+'!$D$29</f>
        <v>0</v>
      </c>
    </row>
    <row r="24" spans="2:13" s="113" customFormat="1">
      <c r="B24" s="232" t="s">
        <v>1011</v>
      </c>
      <c r="C24" s="233"/>
      <c r="D24" s="233"/>
      <c r="E24" s="233"/>
      <c r="F24" s="118">
        <f>F25+F28+F29</f>
        <v>1534414</v>
      </c>
      <c r="G24" s="113" t="s">
        <v>864</v>
      </c>
      <c r="H24" s="113" t="s">
        <v>864</v>
      </c>
      <c r="I24" s="113" t="s">
        <v>864</v>
      </c>
      <c r="J24" s="113" t="s">
        <v>864</v>
      </c>
      <c r="K24" s="113" t="s">
        <v>864</v>
      </c>
      <c r="L24" s="113" t="s">
        <v>864</v>
      </c>
      <c r="M24" s="113" t="s">
        <v>864</v>
      </c>
    </row>
    <row r="25" spans="2:13" s="113" customFormat="1">
      <c r="B25" s="225" t="s">
        <v>1059</v>
      </c>
      <c r="C25" s="226"/>
      <c r="D25" s="226"/>
      <c r="E25" s="226"/>
      <c r="F25" s="118">
        <f>'ANALTYQUEBDP+'!$E$20</f>
        <v>1529901</v>
      </c>
    </row>
    <row r="26" spans="2:13" s="113" customFormat="1">
      <c r="B26" s="221" t="s">
        <v>1028</v>
      </c>
      <c r="C26" s="222"/>
      <c r="D26" s="222"/>
      <c r="E26" s="222"/>
      <c r="F26" s="75">
        <f>'ANALTYQUEBDP+'!$E$20</f>
        <v>1529901</v>
      </c>
    </row>
    <row r="27" spans="2:13" s="113" customFormat="1">
      <c r="B27" s="221" t="s">
        <v>1029</v>
      </c>
      <c r="C27" s="222"/>
      <c r="D27" s="222"/>
      <c r="E27" s="222"/>
      <c r="F27" s="75">
        <f>F25-F26</f>
        <v>0</v>
      </c>
    </row>
    <row r="28" spans="2:13" s="113" customFormat="1">
      <c r="B28" s="225" t="s">
        <v>1030</v>
      </c>
      <c r="C28" s="226"/>
      <c r="D28" s="226"/>
      <c r="E28" s="226"/>
      <c r="F28" s="75">
        <f>'ANALTYQUEBDP+'!$E$26</f>
        <v>4403</v>
      </c>
    </row>
    <row r="29" spans="2:13" s="113" customFormat="1">
      <c r="B29" s="225" t="s">
        <v>662</v>
      </c>
      <c r="C29" s="226"/>
      <c r="D29" s="226"/>
      <c r="E29" s="226"/>
      <c r="F29" s="75">
        <f>'ANALTYQUEBDP+'!$E$29</f>
        <v>110</v>
      </c>
    </row>
    <row r="30" spans="2:13" s="113" customFormat="1">
      <c r="B30" s="230" t="s">
        <v>999</v>
      </c>
      <c r="C30" s="231"/>
      <c r="D30" s="231"/>
      <c r="E30" s="231"/>
      <c r="F30" s="116">
        <f>F18-F24</f>
        <v>1179768</v>
      </c>
      <c r="G30" s="113" t="s">
        <v>864</v>
      </c>
      <c r="H30" s="113" t="s">
        <v>864</v>
      </c>
      <c r="I30" s="113" t="s">
        <v>864</v>
      </c>
      <c r="J30" s="113" t="s">
        <v>864</v>
      </c>
      <c r="K30" s="113" t="s">
        <v>864</v>
      </c>
      <c r="L30" s="113" t="s">
        <v>864</v>
      </c>
      <c r="M30" s="113" t="s">
        <v>864</v>
      </c>
    </row>
    <row r="31" spans="2:13" s="113" customFormat="1">
      <c r="B31" s="232" t="s">
        <v>1007</v>
      </c>
      <c r="C31" s="233"/>
      <c r="D31" s="233"/>
      <c r="E31" s="233"/>
      <c r="F31" s="116">
        <f>F32+F33+F37+F38+F41+F42+F43+F44+F45+F46+F47+F48+F49</f>
        <v>310523</v>
      </c>
      <c r="G31" s="113" t="s">
        <v>864</v>
      </c>
      <c r="H31" s="113" t="s">
        <v>864</v>
      </c>
      <c r="I31" s="113" t="s">
        <v>864</v>
      </c>
      <c r="J31" s="113" t="s">
        <v>864</v>
      </c>
      <c r="K31" s="113" t="s">
        <v>864</v>
      </c>
      <c r="L31" s="113" t="s">
        <v>864</v>
      </c>
      <c r="M31" s="113" t="s">
        <v>864</v>
      </c>
    </row>
    <row r="32" spans="2:13" s="113" customFormat="1">
      <c r="B32" s="221" t="s">
        <v>32</v>
      </c>
      <c r="C32" s="221"/>
      <c r="D32" s="221"/>
      <c r="E32" s="221"/>
      <c r="F32" s="115">
        <f>'ANALTYQUEBDP+'!$D$31</f>
        <v>1856</v>
      </c>
    </row>
    <row r="33" spans="2:6" s="113" customFormat="1">
      <c r="B33" s="221" t="s">
        <v>40</v>
      </c>
      <c r="C33" s="221"/>
      <c r="D33" s="221"/>
      <c r="E33" s="221"/>
      <c r="F33" s="115">
        <f>'ANALTYQUEBDP+'!$D$35</f>
        <v>11595</v>
      </c>
    </row>
    <row r="34" spans="2:6" s="113" customFormat="1">
      <c r="B34" s="236" t="s">
        <v>50</v>
      </c>
      <c r="C34" s="236"/>
      <c r="D34" s="236"/>
      <c r="E34" s="236"/>
      <c r="F34" s="115">
        <f>'ANALTYQUEBDP+'!$D$36</f>
        <v>8123</v>
      </c>
    </row>
    <row r="35" spans="2:6" s="113" customFormat="1">
      <c r="B35" s="236" t="s">
        <v>1032</v>
      </c>
      <c r="C35" s="236"/>
      <c r="D35" s="236"/>
      <c r="E35" s="236"/>
      <c r="F35" s="115">
        <f>'ANALTYQUEBDP+'!$D$37</f>
        <v>1953</v>
      </c>
    </row>
    <row r="36" spans="2:6" s="113" customFormat="1">
      <c r="B36" s="236" t="s">
        <v>1033</v>
      </c>
      <c r="C36" s="236"/>
      <c r="D36" s="236"/>
      <c r="E36" s="236"/>
      <c r="F36" s="115">
        <f>'ANALTYQUEBDP+'!$D$38+'ANALTYQUEBDP+'!$D$60</f>
        <v>1519</v>
      </c>
    </row>
    <row r="37" spans="2:6" s="113" customFormat="1">
      <c r="B37" s="221" t="s">
        <v>80</v>
      </c>
      <c r="C37" s="221"/>
      <c r="D37" s="221"/>
      <c r="E37" s="221"/>
      <c r="F37" s="115">
        <f>'ANALTYQUEBDP+'!$D$61</f>
        <v>13957</v>
      </c>
    </row>
    <row r="38" spans="2:6" s="113" customFormat="1">
      <c r="B38" s="221" t="s">
        <v>1034</v>
      </c>
      <c r="C38" s="221"/>
      <c r="D38" s="221"/>
      <c r="E38" s="221"/>
      <c r="F38" s="115">
        <f>'ANALTYQUEBDP+'!$D$67</f>
        <v>870</v>
      </c>
    </row>
    <row r="39" spans="2:6" s="113" customFormat="1">
      <c r="B39" s="236" t="s">
        <v>1035</v>
      </c>
      <c r="C39" s="236"/>
      <c r="D39" s="236"/>
      <c r="E39" s="236"/>
      <c r="F39" s="115">
        <f>'ANALTYQUEBDP+'!$D$68</f>
        <v>872</v>
      </c>
    </row>
    <row r="40" spans="2:6" s="113" customFormat="1">
      <c r="B40" s="236" t="s">
        <v>1036</v>
      </c>
      <c r="C40" s="236"/>
      <c r="D40" s="236"/>
      <c r="E40" s="236"/>
      <c r="F40" s="115">
        <f>F38-F39</f>
        <v>-2</v>
      </c>
    </row>
    <row r="41" spans="2:6" s="113" customFormat="1">
      <c r="B41" s="221" t="s">
        <v>106</v>
      </c>
      <c r="C41" s="221"/>
      <c r="D41" s="221"/>
      <c r="E41" s="221"/>
      <c r="F41" s="115">
        <f>'ANALTYQUEBDP+'!$D$74</f>
        <v>10</v>
      </c>
    </row>
    <row r="42" spans="2:6" s="113" customFormat="1">
      <c r="B42" s="221" t="s">
        <v>1037</v>
      </c>
      <c r="C42" s="221"/>
      <c r="D42" s="221"/>
      <c r="E42" s="221"/>
      <c r="F42" s="115">
        <f>'ANALTYQUEBDP+'!$D$78</f>
        <v>9962</v>
      </c>
    </row>
    <row r="43" spans="2:6" s="113" customFormat="1">
      <c r="B43" s="221" t="s">
        <v>1038</v>
      </c>
      <c r="C43" s="221"/>
      <c r="D43" s="221"/>
      <c r="E43" s="221"/>
      <c r="F43" s="115">
        <f>'ANALTYQUEBDP+'!$D$82</f>
        <v>1801</v>
      </c>
    </row>
    <row r="44" spans="2:6" s="113" customFormat="1">
      <c r="B44" s="238" t="s">
        <v>132</v>
      </c>
      <c r="C44" s="238"/>
      <c r="D44" s="238"/>
      <c r="E44" s="238"/>
      <c r="F44" s="115">
        <f>'ANALTYQUEBDP+'!$D$87</f>
        <v>44</v>
      </c>
    </row>
    <row r="45" spans="2:6" s="113" customFormat="1">
      <c r="B45" s="238" t="s">
        <v>134</v>
      </c>
      <c r="C45" s="238"/>
      <c r="D45" s="238"/>
      <c r="E45" s="238"/>
      <c r="F45" s="115">
        <f>'ANALTYQUEBDP+'!$D$88</f>
        <v>11811</v>
      </c>
    </row>
    <row r="46" spans="2:6" s="113" customFormat="1">
      <c r="B46" s="238" t="s">
        <v>1060</v>
      </c>
      <c r="C46" s="238"/>
      <c r="D46" s="238"/>
      <c r="E46" s="238"/>
      <c r="F46" s="115">
        <f>'ANALTYQUEBDP+'!$D$90</f>
        <v>2521</v>
      </c>
    </row>
    <row r="47" spans="2:6" s="113" customFormat="1">
      <c r="B47" s="221" t="s">
        <v>1039</v>
      </c>
      <c r="C47" s="221"/>
      <c r="D47" s="221"/>
      <c r="E47" s="221"/>
      <c r="F47" s="115">
        <f>'ANALTYQUEBDP+'!$D$86-F44-F45-F46+'ANALTYQUEBDP+'!$D$34+'ANALTYQUEBDP+'!$D$81</f>
        <v>14581</v>
      </c>
    </row>
    <row r="48" spans="2:6" s="113" customFormat="1">
      <c r="B48" s="221" t="s">
        <v>1040</v>
      </c>
      <c r="C48" s="221"/>
      <c r="D48" s="221"/>
      <c r="E48" s="221"/>
      <c r="F48" s="115">
        <f>'ANALTYQUEBDP+'!$D$93</f>
        <v>149</v>
      </c>
    </row>
    <row r="49" spans="2:13" s="113" customFormat="1">
      <c r="B49" s="221" t="s">
        <v>1041</v>
      </c>
      <c r="C49" s="221"/>
      <c r="D49" s="221"/>
      <c r="E49" s="221"/>
      <c r="F49" s="115">
        <f>'ANALTYQUEBDP+'!$D$96</f>
        <v>241366</v>
      </c>
    </row>
    <row r="50" spans="2:13" s="113" customFormat="1">
      <c r="B50" s="232" t="s">
        <v>1012</v>
      </c>
      <c r="C50" s="233"/>
      <c r="D50" s="233"/>
      <c r="E50" s="233"/>
      <c r="F50" s="116">
        <f>F51+F52+F56+F57+F60+F61+F62+F63+F64+F65+F66+F67+F68</f>
        <v>742239</v>
      </c>
      <c r="G50" s="113" t="s">
        <v>864</v>
      </c>
      <c r="H50" s="113" t="s">
        <v>864</v>
      </c>
      <c r="I50" s="113" t="s">
        <v>864</v>
      </c>
      <c r="J50" s="113" t="s">
        <v>864</v>
      </c>
      <c r="K50" s="113" t="s">
        <v>864</v>
      </c>
      <c r="L50" s="113" t="s">
        <v>864</v>
      </c>
      <c r="M50" s="113" t="s">
        <v>864</v>
      </c>
    </row>
    <row r="51" spans="2:13" s="113" customFormat="1">
      <c r="B51" s="221" t="s">
        <v>32</v>
      </c>
      <c r="C51" s="221"/>
      <c r="D51" s="221"/>
      <c r="E51" s="221"/>
      <c r="F51" s="115">
        <f>'ANALTYQUEBDP+'!$E$31</f>
        <v>1</v>
      </c>
    </row>
    <row r="52" spans="2:13" s="113" customFormat="1">
      <c r="B52" s="221" t="s">
        <v>40</v>
      </c>
      <c r="C52" s="221"/>
      <c r="D52" s="221"/>
      <c r="E52" s="221"/>
      <c r="F52" s="115">
        <f>'ANALTYQUEBDP+'!$E$35</f>
        <v>429505</v>
      </c>
    </row>
    <row r="53" spans="2:13" s="113" customFormat="1">
      <c r="B53" s="236" t="s">
        <v>50</v>
      </c>
      <c r="C53" s="236"/>
      <c r="D53" s="236"/>
      <c r="E53" s="236"/>
      <c r="F53" s="115">
        <f>'ANALTYQUEBDP+'!$E$36</f>
        <v>21008</v>
      </c>
    </row>
    <row r="54" spans="2:13" s="113" customFormat="1">
      <c r="B54" s="236" t="s">
        <v>1032</v>
      </c>
      <c r="C54" s="236"/>
      <c r="D54" s="236"/>
      <c r="E54" s="236"/>
      <c r="F54" s="115">
        <f>'ANALTYQUEBDP+'!$E$37</f>
        <v>280117</v>
      </c>
    </row>
    <row r="55" spans="2:13" s="113" customFormat="1">
      <c r="B55" s="236" t="s">
        <v>1033</v>
      </c>
      <c r="C55" s="236"/>
      <c r="D55" s="236"/>
      <c r="E55" s="236"/>
      <c r="F55" s="115">
        <f>'ANALTYQUEBDP+'!$E$38+'ANALTYQUEBDP+'!$E$60</f>
        <v>128380</v>
      </c>
    </row>
    <row r="56" spans="2:13" s="113" customFormat="1">
      <c r="B56" s="221" t="s">
        <v>80</v>
      </c>
      <c r="C56" s="221"/>
      <c r="D56" s="221"/>
      <c r="E56" s="221"/>
      <c r="F56" s="115">
        <f>'ANALTYQUEBDP+'!$E$61</f>
        <v>26208</v>
      </c>
    </row>
    <row r="57" spans="2:13" s="113" customFormat="1">
      <c r="B57" s="221" t="s">
        <v>1034</v>
      </c>
      <c r="C57" s="221"/>
      <c r="D57" s="221"/>
      <c r="E57" s="221"/>
      <c r="F57" s="115">
        <f>'ANALTYQUEBDP+'!$E$67</f>
        <v>15903</v>
      </c>
    </row>
    <row r="58" spans="2:13" s="113" customFormat="1">
      <c r="B58" s="236" t="s">
        <v>1035</v>
      </c>
      <c r="C58" s="236"/>
      <c r="D58" s="236"/>
      <c r="E58" s="236"/>
      <c r="F58" s="115">
        <f>'ANALTYQUEBDP+'!$E$68</f>
        <v>17325</v>
      </c>
    </row>
    <row r="59" spans="2:13" s="113" customFormat="1">
      <c r="B59" s="236" t="s">
        <v>1036</v>
      </c>
      <c r="C59" s="236"/>
      <c r="D59" s="236"/>
      <c r="E59" s="236"/>
      <c r="F59" s="115">
        <f>F57-F58</f>
        <v>-1422</v>
      </c>
    </row>
    <row r="60" spans="2:13" s="113" customFormat="1">
      <c r="B60" s="221" t="s">
        <v>106</v>
      </c>
      <c r="C60" s="221"/>
      <c r="D60" s="221"/>
      <c r="E60" s="221"/>
      <c r="F60" s="115">
        <f>'ANALTYQUEBDP+'!$E$74</f>
        <v>195</v>
      </c>
    </row>
    <row r="61" spans="2:13" s="113" customFormat="1">
      <c r="B61" s="221" t="s">
        <v>1037</v>
      </c>
      <c r="C61" s="221"/>
      <c r="D61" s="221"/>
      <c r="E61" s="221"/>
      <c r="F61" s="115">
        <f>'ANALTYQUEBDP+'!$E$78</f>
        <v>7192</v>
      </c>
    </row>
    <row r="62" spans="2:13" s="113" customFormat="1">
      <c r="B62" s="221" t="s">
        <v>1038</v>
      </c>
      <c r="C62" s="221"/>
      <c r="D62" s="221"/>
      <c r="E62" s="221"/>
      <c r="F62" s="115">
        <f>'ANALTYQUEBDP+'!$E$82</f>
        <v>29693</v>
      </c>
    </row>
    <row r="63" spans="2:13" s="113" customFormat="1">
      <c r="B63" s="238" t="s">
        <v>132</v>
      </c>
      <c r="C63" s="238"/>
      <c r="D63" s="238"/>
      <c r="E63" s="238"/>
      <c r="F63" s="115">
        <f>'ANALTYQUEBDP+'!$E$87</f>
        <v>2616</v>
      </c>
    </row>
    <row r="64" spans="2:13" s="113" customFormat="1">
      <c r="B64" s="238" t="s">
        <v>134</v>
      </c>
      <c r="C64" s="238"/>
      <c r="D64" s="238"/>
      <c r="E64" s="238"/>
      <c r="F64" s="115">
        <f>'ANALTYQUEBDP+'!$E$88</f>
        <v>6365</v>
      </c>
    </row>
    <row r="65" spans="2:13" s="113" customFormat="1" ht="14.45" customHeight="1">
      <c r="B65" s="238" t="s">
        <v>1060</v>
      </c>
      <c r="C65" s="238"/>
      <c r="D65" s="238"/>
      <c r="E65" s="238"/>
      <c r="F65" s="115">
        <f>'ANALTYQUEBDP+'!$E$90</f>
        <v>201071</v>
      </c>
    </row>
    <row r="66" spans="2:13" s="113" customFormat="1">
      <c r="B66" s="221" t="s">
        <v>1039</v>
      </c>
      <c r="C66" s="221"/>
      <c r="D66" s="221"/>
      <c r="E66" s="221"/>
      <c r="F66" s="115">
        <f>'ANALTYQUEBDP+'!$E$86-F63-F64-F65+'ANALTYQUEBDP+'!$E$34+'ANALTYQUEBDP+'!$E$81</f>
        <v>17664</v>
      </c>
    </row>
    <row r="67" spans="2:13" s="113" customFormat="1">
      <c r="B67" s="221" t="s">
        <v>1040</v>
      </c>
      <c r="C67" s="221"/>
      <c r="D67" s="221"/>
      <c r="E67" s="221"/>
      <c r="F67" s="115">
        <f>'ANALTYQUEBDP+'!$E$93</f>
        <v>1673</v>
      </c>
    </row>
    <row r="68" spans="2:13" s="113" customFormat="1">
      <c r="B68" s="221" t="s">
        <v>1041</v>
      </c>
      <c r="C68" s="221"/>
      <c r="D68" s="221"/>
      <c r="E68" s="221"/>
      <c r="F68" s="115">
        <f>'ANALTYQUEBDP+'!$E$96</f>
        <v>4153</v>
      </c>
    </row>
    <row r="69" spans="2:13" s="113" customFormat="1">
      <c r="B69" s="223" t="s">
        <v>997</v>
      </c>
      <c r="C69" s="224"/>
      <c r="D69" s="224"/>
      <c r="E69" s="224"/>
      <c r="F69" s="116">
        <f>F31-F50</f>
        <v>-431716</v>
      </c>
      <c r="G69" s="113" t="s">
        <v>864</v>
      </c>
      <c r="H69" s="113" t="s">
        <v>864</v>
      </c>
      <c r="I69" s="113" t="s">
        <v>864</v>
      </c>
      <c r="J69" s="113" t="s">
        <v>864</v>
      </c>
      <c r="K69" s="113" t="s">
        <v>864</v>
      </c>
      <c r="L69" s="113" t="s">
        <v>864</v>
      </c>
      <c r="M69" s="113" t="s">
        <v>864</v>
      </c>
    </row>
    <row r="70" spans="2:13" s="113" customFormat="1">
      <c r="B70" s="223" t="s">
        <v>998</v>
      </c>
      <c r="C70" s="224"/>
      <c r="D70" s="224"/>
      <c r="E70" s="224"/>
      <c r="F70" s="116">
        <f>F69+F30</f>
        <v>748052</v>
      </c>
      <c r="G70" s="113" t="s">
        <v>864</v>
      </c>
      <c r="H70" s="113" t="s">
        <v>864</v>
      </c>
      <c r="I70" s="113" t="s">
        <v>864</v>
      </c>
      <c r="J70" s="113" t="s">
        <v>864</v>
      </c>
      <c r="K70" s="113" t="s">
        <v>864</v>
      </c>
      <c r="L70" s="113" t="s">
        <v>864</v>
      </c>
      <c r="M70" s="113" t="s">
        <v>864</v>
      </c>
    </row>
    <row r="71" spans="2:13" s="113" customFormat="1" ht="14.45" customHeight="1">
      <c r="B71" s="219" t="s">
        <v>1008</v>
      </c>
      <c r="C71" s="220"/>
      <c r="D71" s="220"/>
      <c r="E71" s="220"/>
      <c r="F71" s="118">
        <f>F72+F73+F85</f>
        <v>121538</v>
      </c>
      <c r="G71" s="113" t="s">
        <v>864</v>
      </c>
      <c r="H71" s="113" t="s">
        <v>864</v>
      </c>
      <c r="I71" s="113" t="s">
        <v>864</v>
      </c>
      <c r="J71" s="113" t="s">
        <v>864</v>
      </c>
      <c r="K71" s="113" t="s">
        <v>864</v>
      </c>
      <c r="L71" s="113" t="s">
        <v>864</v>
      </c>
      <c r="M71" s="113" t="s">
        <v>864</v>
      </c>
    </row>
    <row r="72" spans="2:13" s="113" customFormat="1" ht="14.45" customHeight="1">
      <c r="B72" s="225" t="s">
        <v>154</v>
      </c>
      <c r="C72" s="225"/>
      <c r="D72" s="225"/>
      <c r="E72" s="225"/>
      <c r="F72" s="75">
        <f>'ANALTYQUEBDP+'!$D$98</f>
        <v>11923</v>
      </c>
    </row>
    <row r="73" spans="2:13" s="113" customFormat="1" ht="14.45" customHeight="1">
      <c r="B73" s="225" t="s">
        <v>160</v>
      </c>
      <c r="C73" s="225"/>
      <c r="D73" s="225"/>
      <c r="E73" s="225"/>
      <c r="F73" s="75">
        <f>F74+F78+F82</f>
        <v>108640</v>
      </c>
    </row>
    <row r="74" spans="2:13" s="113" customFormat="1" ht="14.45" customHeight="1">
      <c r="B74" s="236" t="s">
        <v>162</v>
      </c>
      <c r="C74" s="236"/>
      <c r="D74" s="236"/>
      <c r="E74" s="236"/>
      <c r="F74" s="75">
        <f>'ANALTYQUEBDP+'!$D$102</f>
        <v>108387</v>
      </c>
    </row>
    <row r="75" spans="2:13" s="113" customFormat="1" ht="14.45" customHeight="1">
      <c r="B75" s="234" t="s">
        <v>166</v>
      </c>
      <c r="C75" s="234"/>
      <c r="D75" s="234"/>
      <c r="E75" s="234"/>
      <c r="F75" s="75">
        <f>'ANALTYQUEBDP+'!$D$104</f>
        <v>0</v>
      </c>
    </row>
    <row r="76" spans="2:13" s="113" customFormat="1" ht="14.45" customHeight="1">
      <c r="B76" s="234" t="s">
        <v>1042</v>
      </c>
      <c r="C76" s="234"/>
      <c r="D76" s="234"/>
      <c r="E76" s="234"/>
      <c r="F76" s="75">
        <f>'ANALTYQUEBDP+'!$D$111</f>
        <v>108387</v>
      </c>
    </row>
    <row r="77" spans="2:13" s="113" customFormat="1" ht="14.45" customHeight="1">
      <c r="B77" s="245" t="s">
        <v>182</v>
      </c>
      <c r="C77" s="245"/>
      <c r="D77" s="245"/>
      <c r="E77" s="245"/>
      <c r="F77" s="75">
        <f>'ANALTYQUEBDP+'!$D$112</f>
        <v>0</v>
      </c>
    </row>
    <row r="78" spans="2:13" s="113" customFormat="1" ht="14.45" customHeight="1">
      <c r="B78" s="236" t="s">
        <v>190</v>
      </c>
      <c r="C78" s="236"/>
      <c r="D78" s="236"/>
      <c r="E78" s="236"/>
      <c r="F78" s="75">
        <f>'ANALTYQUEBDP+'!$D$119</f>
        <v>80</v>
      </c>
    </row>
    <row r="79" spans="2:13" s="113" customFormat="1" ht="14.45" customHeight="1">
      <c r="B79" s="245" t="s">
        <v>194</v>
      </c>
      <c r="C79" s="245"/>
      <c r="D79" s="245"/>
      <c r="E79" s="245"/>
      <c r="F79" s="75">
        <f>'ANALTYQUEBDP+'!$D$121</f>
        <v>52</v>
      </c>
    </row>
    <row r="80" spans="2:13" s="113" customFormat="1" ht="14.45" customHeight="1">
      <c r="B80" s="245" t="s">
        <v>196</v>
      </c>
      <c r="C80" s="245"/>
      <c r="D80" s="245"/>
      <c r="E80" s="245"/>
      <c r="F80" s="75">
        <f>'ANALTYQUEBDP+'!$D$122</f>
        <v>8</v>
      </c>
    </row>
    <row r="81" spans="2:6" s="113" customFormat="1" ht="14.45" customHeight="1">
      <c r="B81" s="245" t="s">
        <v>182</v>
      </c>
      <c r="C81" s="245"/>
      <c r="D81" s="245"/>
      <c r="E81" s="245"/>
      <c r="F81" s="75">
        <f>'ANALTYQUEBDP+'!$D$125</f>
        <v>20</v>
      </c>
    </row>
    <row r="82" spans="2:6" s="113" customFormat="1" ht="14.45" customHeight="1">
      <c r="B82" s="236" t="s">
        <v>207</v>
      </c>
      <c r="C82" s="236"/>
      <c r="D82" s="236"/>
      <c r="E82" s="236"/>
      <c r="F82" s="75">
        <f>'ANALTYQUEBDP+'!$D$128</f>
        <v>173</v>
      </c>
    </row>
    <row r="83" spans="2:6" s="113" customFormat="1" ht="14.45" customHeight="1">
      <c r="B83" s="245" t="s">
        <v>209</v>
      </c>
      <c r="C83" s="245"/>
      <c r="D83" s="245"/>
      <c r="E83" s="245"/>
      <c r="F83" s="75">
        <f>'ANALTYQUEBDP+'!$D$129</f>
        <v>0</v>
      </c>
    </row>
    <row r="84" spans="2:6" s="113" customFormat="1" ht="14.45" customHeight="1">
      <c r="B84" s="245" t="s">
        <v>182</v>
      </c>
      <c r="C84" s="245"/>
      <c r="D84" s="245"/>
      <c r="E84" s="245"/>
      <c r="F84" s="75">
        <f>'ANALTYQUEBDP+'!$D$135</f>
        <v>0</v>
      </c>
    </row>
    <row r="85" spans="2:6" s="113" customFormat="1" ht="14.45" customHeight="1">
      <c r="B85" s="225" t="s">
        <v>246</v>
      </c>
      <c r="C85" s="225"/>
      <c r="D85" s="225"/>
      <c r="E85" s="225"/>
      <c r="F85" s="75">
        <f>'ANALTYQUEBDP+'!$D$156</f>
        <v>975</v>
      </c>
    </row>
    <row r="86" spans="2:6" s="113" customFormat="1" ht="14.45" customHeight="1">
      <c r="B86" s="238" t="s">
        <v>1013</v>
      </c>
      <c r="C86" s="239"/>
      <c r="D86" s="239"/>
      <c r="E86" s="239"/>
      <c r="F86" s="118">
        <f>F87+F88+F100</f>
        <v>803013</v>
      </c>
    </row>
    <row r="87" spans="2:6" s="113" customFormat="1" ht="14.45" customHeight="1">
      <c r="B87" s="225" t="s">
        <v>154</v>
      </c>
      <c r="C87" s="225"/>
      <c r="D87" s="225"/>
      <c r="E87" s="225"/>
      <c r="F87" s="75">
        <f>'ANALTYQUEBDP+'!$E$98</f>
        <v>8688</v>
      </c>
    </row>
    <row r="88" spans="2:6" s="113" customFormat="1" ht="14.45" customHeight="1">
      <c r="B88" s="225" t="s">
        <v>160</v>
      </c>
      <c r="C88" s="225"/>
      <c r="D88" s="225"/>
      <c r="E88" s="225"/>
      <c r="F88" s="75">
        <f>F89+F93+F97</f>
        <v>794258</v>
      </c>
    </row>
    <row r="89" spans="2:6" s="113" customFormat="1" ht="14.45" customHeight="1">
      <c r="B89" s="236" t="s">
        <v>162</v>
      </c>
      <c r="C89" s="236"/>
      <c r="D89" s="236"/>
      <c r="E89" s="236"/>
      <c r="F89" s="75">
        <f>'ANALTYQUEBDP+'!$E$102</f>
        <v>314181</v>
      </c>
    </row>
    <row r="90" spans="2:6" s="113" customFormat="1" ht="14.45" customHeight="1">
      <c r="B90" s="234" t="s">
        <v>166</v>
      </c>
      <c r="C90" s="234"/>
      <c r="D90" s="234"/>
      <c r="E90" s="234"/>
      <c r="F90" s="75">
        <f>'ANALTYQUEBDP+'!$E$104</f>
        <v>96858</v>
      </c>
    </row>
    <row r="91" spans="2:6" s="113" customFormat="1" ht="14.45" customHeight="1">
      <c r="B91" s="234" t="s">
        <v>1042</v>
      </c>
      <c r="C91" s="234"/>
      <c r="D91" s="234"/>
      <c r="E91" s="234"/>
      <c r="F91" s="75">
        <f>'ANALTYQUEBDP+'!$E$111</f>
        <v>217323</v>
      </c>
    </row>
    <row r="92" spans="2:6" s="113" customFormat="1" ht="14.45" customHeight="1">
      <c r="B92" s="245" t="s">
        <v>182</v>
      </c>
      <c r="C92" s="245"/>
      <c r="D92" s="245"/>
      <c r="E92" s="245"/>
      <c r="F92" s="75">
        <f>'ANALTYQUEBDP+'!$E$112</f>
        <v>0</v>
      </c>
    </row>
    <row r="93" spans="2:6" s="113" customFormat="1" ht="14.45" customHeight="1">
      <c r="B93" s="236" t="s">
        <v>190</v>
      </c>
      <c r="C93" s="236"/>
      <c r="D93" s="236"/>
      <c r="E93" s="236"/>
      <c r="F93" s="75">
        <f>'ANALTYQUEBDP+'!$E$119</f>
        <v>3998</v>
      </c>
    </row>
    <row r="94" spans="2:6" s="113" customFormat="1" ht="14.45" customHeight="1">
      <c r="B94" s="245" t="s">
        <v>194</v>
      </c>
      <c r="C94" s="245"/>
      <c r="D94" s="245"/>
      <c r="E94" s="245"/>
      <c r="F94" s="75">
        <f>'ANALTYQUEBDP+'!$E$121</f>
        <v>0</v>
      </c>
    </row>
    <row r="95" spans="2:6" s="113" customFormat="1" ht="14.45" customHeight="1">
      <c r="B95" s="245" t="s">
        <v>196</v>
      </c>
      <c r="C95" s="245"/>
      <c r="D95" s="245"/>
      <c r="E95" s="245"/>
      <c r="F95" s="75">
        <f>'ANALTYQUEBDP+'!$E$122</f>
        <v>0</v>
      </c>
    </row>
    <row r="96" spans="2:6" s="113" customFormat="1" ht="14.45" customHeight="1">
      <c r="B96" s="245" t="s">
        <v>182</v>
      </c>
      <c r="C96" s="245"/>
      <c r="D96" s="245"/>
      <c r="E96" s="245"/>
      <c r="F96" s="75">
        <f>'ANALTYQUEBDP+'!$E$125</f>
        <v>3998</v>
      </c>
    </row>
    <row r="97" spans="2:6" s="113" customFormat="1" ht="14.45" customHeight="1">
      <c r="B97" s="236" t="s">
        <v>207</v>
      </c>
      <c r="C97" s="236"/>
      <c r="D97" s="236"/>
      <c r="E97" s="236"/>
      <c r="F97" s="75">
        <f>'ANALTYQUEBDP+'!$E$128</f>
        <v>476079</v>
      </c>
    </row>
    <row r="98" spans="2:6" s="113" customFormat="1" ht="14.45" customHeight="1">
      <c r="B98" s="245" t="s">
        <v>209</v>
      </c>
      <c r="C98" s="245"/>
      <c r="D98" s="245"/>
      <c r="E98" s="245"/>
      <c r="F98" s="75">
        <f>'ANALTYQUEBDP+'!$E$129</f>
        <v>411800</v>
      </c>
    </row>
    <row r="99" spans="2:6" s="113" customFormat="1" ht="14.45" customHeight="1">
      <c r="B99" s="245" t="s">
        <v>182</v>
      </c>
      <c r="C99" s="245"/>
      <c r="D99" s="245"/>
      <c r="E99" s="245"/>
      <c r="F99" s="75">
        <f>'ANALTYQUEBDP+'!$E$135</f>
        <v>64281</v>
      </c>
    </row>
    <row r="100" spans="2:6" s="113" customFormat="1" ht="14.45" customHeight="1">
      <c r="B100" s="225" t="s">
        <v>246</v>
      </c>
      <c r="C100" s="225"/>
      <c r="D100" s="225"/>
      <c r="E100" s="225"/>
      <c r="F100" s="75">
        <f>'ANALTYQUEBDP+'!$E$156</f>
        <v>67</v>
      </c>
    </row>
    <row r="101" spans="2:6" s="113" customFormat="1" ht="14.45" customHeight="1">
      <c r="B101" s="219" t="s">
        <v>1000</v>
      </c>
      <c r="C101" s="220"/>
      <c r="D101" s="220"/>
      <c r="E101" s="220"/>
      <c r="F101" s="116">
        <f>F71-F86</f>
        <v>-681475</v>
      </c>
    </row>
    <row r="102" spans="2:6" s="113" customFormat="1">
      <c r="B102" s="247" t="s">
        <v>1009</v>
      </c>
      <c r="C102" s="247"/>
      <c r="D102" s="247"/>
      <c r="E102" s="247"/>
      <c r="F102" s="116">
        <f>F103+F109</f>
        <v>209177</v>
      </c>
    </row>
    <row r="103" spans="2:6" s="113" customFormat="1">
      <c r="B103" s="221" t="s">
        <v>215</v>
      </c>
      <c r="C103" s="221"/>
      <c r="D103" s="221"/>
      <c r="E103" s="221"/>
      <c r="F103" s="115">
        <f>'ANALTYQUEBDP+'!$D$161</f>
        <v>48824</v>
      </c>
    </row>
    <row r="104" spans="2:6" s="113" customFormat="1">
      <c r="B104" s="234" t="s">
        <v>257</v>
      </c>
      <c r="C104" s="234"/>
      <c r="D104" s="234"/>
      <c r="E104" s="234"/>
      <c r="F104" s="115">
        <f>'ANALTYQUEBDP+'!$D$162</f>
        <v>335</v>
      </c>
    </row>
    <row r="105" spans="2:6" s="113" customFormat="1">
      <c r="B105" s="234" t="s">
        <v>259</v>
      </c>
      <c r="C105" s="234"/>
      <c r="D105" s="234"/>
      <c r="E105" s="234"/>
      <c r="F105" s="115">
        <f>'ANALTYQUEBDP+'!$D$163</f>
        <v>3</v>
      </c>
    </row>
    <row r="106" spans="2:6" s="113" customFormat="1">
      <c r="B106" s="234" t="s">
        <v>261</v>
      </c>
      <c r="C106" s="234"/>
      <c r="D106" s="234"/>
      <c r="E106" s="234"/>
      <c r="F106" s="115">
        <f>'ANALTYQUEBDP+'!$D$164</f>
        <v>10</v>
      </c>
    </row>
    <row r="107" spans="2:6" s="113" customFormat="1">
      <c r="B107" s="234" t="s">
        <v>263</v>
      </c>
      <c r="C107" s="234"/>
      <c r="D107" s="234"/>
      <c r="E107" s="234"/>
      <c r="F107" s="115">
        <f>'ANALTYQUEBDP+'!$D$165</f>
        <v>0</v>
      </c>
    </row>
    <row r="108" spans="2:6" s="113" customFormat="1">
      <c r="B108" s="234" t="s">
        <v>265</v>
      </c>
      <c r="C108" s="234"/>
      <c r="D108" s="234"/>
      <c r="E108" s="234"/>
      <c r="F108" s="115">
        <f>'ANALTYQUEBDP+'!$D$166</f>
        <v>48476</v>
      </c>
    </row>
    <row r="109" spans="2:6" s="113" customFormat="1">
      <c r="B109" s="221" t="s">
        <v>267</v>
      </c>
      <c r="C109" s="221"/>
      <c r="D109" s="221"/>
      <c r="E109" s="221"/>
      <c r="F109" s="115">
        <f>'ANALTYQUEBDP+'!$D$167</f>
        <v>160353</v>
      </c>
    </row>
    <row r="110" spans="2:6" s="113" customFormat="1">
      <c r="B110" s="236" t="s">
        <v>269</v>
      </c>
      <c r="C110" s="236"/>
      <c r="D110" s="236"/>
      <c r="E110" s="236"/>
      <c r="F110" s="115">
        <f>'ANALTYQUEBDP+'!$D$168</f>
        <v>4617</v>
      </c>
    </row>
    <row r="111" spans="2:6" s="113" customFormat="1">
      <c r="B111" s="236" t="s">
        <v>275</v>
      </c>
      <c r="C111" s="236"/>
      <c r="D111" s="236"/>
      <c r="E111" s="236"/>
      <c r="F111" s="115">
        <f>'ANALTYQUEBDP+'!$D$171</f>
        <v>155736</v>
      </c>
    </row>
    <row r="112" spans="2:6" s="113" customFormat="1">
      <c r="B112" s="245" t="s">
        <v>257</v>
      </c>
      <c r="C112" s="245"/>
      <c r="D112" s="245"/>
      <c r="E112" s="245"/>
      <c r="F112" s="115">
        <f>'ANALTYQUEBDP+'!$D$172</f>
        <v>2</v>
      </c>
    </row>
    <row r="113" spans="2:13" s="113" customFormat="1">
      <c r="B113" s="245" t="s">
        <v>278</v>
      </c>
      <c r="C113" s="245"/>
      <c r="D113" s="245"/>
      <c r="E113" s="245"/>
      <c r="F113" s="115">
        <f>'ANALTYQUEBDP+'!$D$173</f>
        <v>0</v>
      </c>
    </row>
    <row r="114" spans="2:13" s="113" customFormat="1">
      <c r="B114" s="245" t="s">
        <v>261</v>
      </c>
      <c r="C114" s="245"/>
      <c r="D114" s="245"/>
      <c r="E114" s="245"/>
      <c r="F114" s="115">
        <f>'ANALTYQUEBDP+'!$D$174</f>
        <v>621</v>
      </c>
    </row>
    <row r="115" spans="2:13" s="113" customFormat="1">
      <c r="B115" s="245" t="s">
        <v>281</v>
      </c>
      <c r="C115" s="245"/>
      <c r="D115" s="245"/>
      <c r="E115" s="245"/>
      <c r="F115" s="115">
        <f>'ANALTYQUEBDP+'!$D$175</f>
        <v>-66</v>
      </c>
    </row>
    <row r="116" spans="2:13" s="113" customFormat="1">
      <c r="B116" s="245" t="s">
        <v>283</v>
      </c>
      <c r="C116" s="245"/>
      <c r="D116" s="245"/>
      <c r="E116" s="245"/>
      <c r="F116" s="115">
        <f>'ANALTYQUEBDP+'!$D$176</f>
        <v>0</v>
      </c>
    </row>
    <row r="117" spans="2:13" s="113" customFormat="1">
      <c r="B117" s="245" t="s">
        <v>285</v>
      </c>
      <c r="C117" s="245"/>
      <c r="D117" s="245"/>
      <c r="E117" s="245"/>
      <c r="F117" s="115">
        <f>'ANALTYQUEBDP+'!$D$177</f>
        <v>155179</v>
      </c>
    </row>
    <row r="118" spans="2:13" s="113" customFormat="1">
      <c r="B118" s="238" t="s">
        <v>1014</v>
      </c>
      <c r="C118" s="239"/>
      <c r="D118" s="239"/>
      <c r="E118" s="239"/>
      <c r="F118" s="116">
        <f>F119+F125</f>
        <v>22123</v>
      </c>
      <c r="G118" s="113" t="s">
        <v>864</v>
      </c>
      <c r="H118" s="113" t="s">
        <v>864</v>
      </c>
      <c r="I118" s="113" t="s">
        <v>864</v>
      </c>
      <c r="J118" s="113" t="s">
        <v>864</v>
      </c>
      <c r="K118" s="113" t="s">
        <v>864</v>
      </c>
      <c r="L118" s="113" t="s">
        <v>864</v>
      </c>
      <c r="M118" s="113" t="s">
        <v>864</v>
      </c>
    </row>
    <row r="119" spans="2:13" s="113" customFormat="1">
      <c r="B119" s="221" t="s">
        <v>215</v>
      </c>
      <c r="C119" s="221"/>
      <c r="D119" s="221"/>
      <c r="E119" s="221"/>
      <c r="F119" s="115">
        <f>'ANALTYQUEBDP+'!$E$161</f>
        <v>2357</v>
      </c>
    </row>
    <row r="120" spans="2:13" s="113" customFormat="1">
      <c r="B120" s="234" t="s">
        <v>257</v>
      </c>
      <c r="C120" s="234"/>
      <c r="D120" s="234"/>
      <c r="E120" s="234"/>
      <c r="F120" s="115">
        <f>'ANALTYQUEBDP+'!$E$162</f>
        <v>0</v>
      </c>
    </row>
    <row r="121" spans="2:13" s="113" customFormat="1">
      <c r="B121" s="234" t="s">
        <v>259</v>
      </c>
      <c r="C121" s="234"/>
      <c r="D121" s="234"/>
      <c r="E121" s="234"/>
      <c r="F121" s="115">
        <f>'ANALTYQUEBDP+'!$E$163</f>
        <v>61</v>
      </c>
    </row>
    <row r="122" spans="2:13" s="113" customFormat="1">
      <c r="B122" s="234" t="s">
        <v>261</v>
      </c>
      <c r="C122" s="234"/>
      <c r="D122" s="234"/>
      <c r="E122" s="234"/>
      <c r="F122" s="115">
        <f>'ANALTYQUEBDP+'!$E$164</f>
        <v>109</v>
      </c>
    </row>
    <row r="123" spans="2:13" s="113" customFormat="1">
      <c r="B123" s="234" t="s">
        <v>263</v>
      </c>
      <c r="C123" s="234"/>
      <c r="D123" s="234"/>
      <c r="E123" s="234"/>
      <c r="F123" s="115">
        <f>'ANALTYQUEBDP+'!$E$165</f>
        <v>2184</v>
      </c>
    </row>
    <row r="124" spans="2:13" s="113" customFormat="1">
      <c r="B124" s="234" t="s">
        <v>265</v>
      </c>
      <c r="C124" s="234"/>
      <c r="D124" s="234"/>
      <c r="E124" s="234"/>
      <c r="F124" s="115">
        <f>'ANALTYQUEBDP+'!$E$166</f>
        <v>3</v>
      </c>
    </row>
    <row r="125" spans="2:13" s="113" customFormat="1">
      <c r="B125" s="221" t="s">
        <v>267</v>
      </c>
      <c r="C125" s="221"/>
      <c r="D125" s="221"/>
      <c r="E125" s="221"/>
      <c r="F125" s="115">
        <f>'ANALTYQUEBDP+'!$E$167</f>
        <v>19766</v>
      </c>
    </row>
    <row r="126" spans="2:13" s="113" customFormat="1">
      <c r="B126" s="236" t="s">
        <v>269</v>
      </c>
      <c r="C126" s="236"/>
      <c r="D126" s="236"/>
      <c r="E126" s="236"/>
      <c r="F126" s="115">
        <f>'ANALTYQUEBDP+'!$E$168</f>
        <v>18361</v>
      </c>
    </row>
    <row r="127" spans="2:13" s="113" customFormat="1">
      <c r="B127" s="236" t="s">
        <v>275</v>
      </c>
      <c r="C127" s="236"/>
      <c r="D127" s="236"/>
      <c r="E127" s="236"/>
      <c r="F127" s="115">
        <f>'ANALTYQUEBDP+'!$E$171</f>
        <v>1405</v>
      </c>
    </row>
    <row r="128" spans="2:13" s="113" customFormat="1">
      <c r="B128" s="245" t="s">
        <v>257</v>
      </c>
      <c r="C128" s="245"/>
      <c r="D128" s="245"/>
      <c r="E128" s="245"/>
      <c r="F128" s="115">
        <f>'ANALTYQUEBDP+'!$E$172</f>
        <v>219</v>
      </c>
    </row>
    <row r="129" spans="2:13" s="113" customFormat="1">
      <c r="B129" s="245" t="s">
        <v>278</v>
      </c>
      <c r="C129" s="245"/>
      <c r="D129" s="245"/>
      <c r="E129" s="245"/>
      <c r="F129" s="115">
        <f>'ANALTYQUEBDP+'!$E$173</f>
        <v>56</v>
      </c>
    </row>
    <row r="130" spans="2:13" s="113" customFormat="1">
      <c r="B130" s="245" t="s">
        <v>261</v>
      </c>
      <c r="C130" s="245"/>
      <c r="D130" s="245"/>
      <c r="E130" s="245"/>
      <c r="F130" s="115">
        <f>'ANALTYQUEBDP+'!$E$174</f>
        <v>1</v>
      </c>
    </row>
    <row r="131" spans="2:13" s="113" customFormat="1">
      <c r="B131" s="245" t="s">
        <v>281</v>
      </c>
      <c r="C131" s="245"/>
      <c r="D131" s="245"/>
      <c r="E131" s="245"/>
      <c r="F131" s="115">
        <f>'ANALTYQUEBDP+'!$E$175</f>
        <v>0</v>
      </c>
    </row>
    <row r="132" spans="2:13" s="113" customFormat="1">
      <c r="B132" s="245" t="s">
        <v>283</v>
      </c>
      <c r="C132" s="245"/>
      <c r="D132" s="245"/>
      <c r="E132" s="245"/>
      <c r="F132" s="115">
        <f>'ANALTYQUEBDP+'!$E$176</f>
        <v>63</v>
      </c>
    </row>
    <row r="133" spans="2:13" s="113" customFormat="1">
      <c r="B133" s="245" t="s">
        <v>285</v>
      </c>
      <c r="C133" s="245"/>
      <c r="D133" s="245"/>
      <c r="E133" s="245"/>
      <c r="F133" s="115">
        <f>'ANALTYQUEBDP+'!$E$177</f>
        <v>1066</v>
      </c>
    </row>
    <row r="134" spans="2:13" s="113" customFormat="1" ht="14.45" customHeight="1">
      <c r="B134" s="219" t="s">
        <v>1001</v>
      </c>
      <c r="C134" s="220"/>
      <c r="D134" s="220"/>
      <c r="E134" s="220"/>
      <c r="F134" s="118">
        <f>F102-F118</f>
        <v>187054</v>
      </c>
    </row>
    <row r="135" spans="2:13" s="113" customFormat="1" ht="14.45" customHeight="1">
      <c r="B135" s="219" t="s">
        <v>1018</v>
      </c>
      <c r="C135" s="220"/>
      <c r="D135" s="220"/>
      <c r="E135" s="220"/>
      <c r="F135" s="116">
        <f>F136-F145</f>
        <v>27942</v>
      </c>
    </row>
    <row r="136" spans="2:13" s="113" customFormat="1" ht="14.45" customHeight="1">
      <c r="B136" s="215" t="s">
        <v>1010</v>
      </c>
      <c r="C136" s="216"/>
      <c r="D136" s="216"/>
      <c r="E136" s="216"/>
      <c r="F136" s="116">
        <f>F137+F138</f>
        <v>28019</v>
      </c>
      <c r="G136" s="113" t="s">
        <v>864</v>
      </c>
      <c r="H136" s="113" t="s">
        <v>864</v>
      </c>
      <c r="I136" s="113" t="s">
        <v>864</v>
      </c>
      <c r="J136" s="113" t="s">
        <v>864</v>
      </c>
      <c r="K136" s="113" t="s">
        <v>864</v>
      </c>
      <c r="L136" s="113" t="s">
        <v>864</v>
      </c>
      <c r="M136" s="113" t="s">
        <v>864</v>
      </c>
    </row>
    <row r="137" spans="2:13" s="113" customFormat="1" ht="14.45" customHeight="1">
      <c r="B137" s="236" t="s">
        <v>291</v>
      </c>
      <c r="C137" s="237"/>
      <c r="D137" s="237"/>
      <c r="E137" s="237"/>
      <c r="F137" s="115">
        <f>'ANALTYQUEBDP+'!$D$180</f>
        <v>0</v>
      </c>
    </row>
    <row r="138" spans="2:13" s="113" customFormat="1" ht="14.45" customHeight="1">
      <c r="B138" s="236" t="s">
        <v>297</v>
      </c>
      <c r="C138" s="237"/>
      <c r="D138" s="237"/>
      <c r="E138" s="237"/>
      <c r="F138" s="115">
        <f>'ANALTYQUEBDP+'!$D$183</f>
        <v>28019</v>
      </c>
    </row>
    <row r="139" spans="2:13" s="113" customFormat="1" ht="14.45" customHeight="1">
      <c r="B139" s="234" t="s">
        <v>215</v>
      </c>
      <c r="C139" s="235"/>
      <c r="D139" s="235"/>
      <c r="E139" s="235"/>
      <c r="F139" s="115">
        <f>'ANALTYQUEBDP+'!$D$184</f>
        <v>27439</v>
      </c>
    </row>
    <row r="140" spans="2:13" s="113" customFormat="1" ht="14.45" customHeight="1">
      <c r="B140" s="245" t="s">
        <v>300</v>
      </c>
      <c r="C140" s="246"/>
      <c r="D140" s="246"/>
      <c r="E140" s="246"/>
      <c r="F140" s="115">
        <f>'ANALTYQUEBDP+'!$D$185</f>
        <v>0</v>
      </c>
    </row>
    <row r="141" spans="2:13" s="113" customFormat="1" ht="14.45" customHeight="1">
      <c r="B141" s="245" t="s">
        <v>302</v>
      </c>
      <c r="C141" s="246"/>
      <c r="D141" s="246"/>
      <c r="E141" s="246"/>
      <c r="F141" s="115">
        <f>'ANALTYQUEBDP+'!$D$186</f>
        <v>27439</v>
      </c>
    </row>
    <row r="142" spans="2:13" s="113" customFormat="1" ht="14.45" customHeight="1">
      <c r="B142" s="234" t="s">
        <v>267</v>
      </c>
      <c r="C142" s="235"/>
      <c r="D142" s="235"/>
      <c r="E142" s="235"/>
      <c r="F142" s="115">
        <f>'ANALTYQUEBDP+'!$D$187</f>
        <v>580</v>
      </c>
    </row>
    <row r="143" spans="2:13" s="113" customFormat="1" ht="14.45" customHeight="1">
      <c r="B143" s="234" t="s">
        <v>300</v>
      </c>
      <c r="C143" s="235"/>
      <c r="D143" s="235"/>
      <c r="E143" s="235"/>
      <c r="F143" s="115">
        <f>'ANALTYQUEBDP+'!$D$188</f>
        <v>0</v>
      </c>
    </row>
    <row r="144" spans="2:13" s="113" customFormat="1" ht="14.45" customHeight="1">
      <c r="B144" s="234" t="s">
        <v>302</v>
      </c>
      <c r="C144" s="235"/>
      <c r="D144" s="235"/>
      <c r="E144" s="235"/>
      <c r="F144" s="115">
        <f>'ANALTYQUEBDP+'!$D$189</f>
        <v>580</v>
      </c>
    </row>
    <row r="145" spans="2:6" s="113" customFormat="1" ht="14.45" customHeight="1">
      <c r="B145" s="215" t="s">
        <v>1015</v>
      </c>
      <c r="C145" s="216"/>
      <c r="D145" s="216"/>
      <c r="E145" s="216"/>
      <c r="F145" s="116">
        <f>F146+F147</f>
        <v>77</v>
      </c>
    </row>
    <row r="146" spans="2:6" s="113" customFormat="1" ht="14.45" customHeight="1">
      <c r="B146" s="236" t="s">
        <v>291</v>
      </c>
      <c r="C146" s="237"/>
      <c r="D146" s="237"/>
      <c r="E146" s="237"/>
      <c r="F146" s="115">
        <f>'ANALTYQUEBDP+'!$E$180</f>
        <v>0</v>
      </c>
    </row>
    <row r="147" spans="2:6" s="113" customFormat="1" ht="14.45" customHeight="1">
      <c r="B147" s="236" t="s">
        <v>297</v>
      </c>
      <c r="C147" s="237"/>
      <c r="D147" s="237"/>
      <c r="E147" s="237"/>
      <c r="F147" s="115">
        <f>'ANALTYQUEBDP+'!$E$183</f>
        <v>77</v>
      </c>
    </row>
    <row r="148" spans="2:6" s="113" customFormat="1" ht="14.45" customHeight="1">
      <c r="B148" s="234" t="s">
        <v>215</v>
      </c>
      <c r="C148" s="235"/>
      <c r="D148" s="235"/>
      <c r="E148" s="235"/>
      <c r="F148" s="115">
        <f>'ANALTYQUEBDP+'!$E$184</f>
        <v>43</v>
      </c>
    </row>
    <row r="149" spans="2:6" s="113" customFormat="1" ht="14.45" customHeight="1">
      <c r="B149" s="245" t="s">
        <v>300</v>
      </c>
      <c r="C149" s="246"/>
      <c r="D149" s="246"/>
      <c r="E149" s="246"/>
      <c r="F149" s="115">
        <f>'ANALTYQUEBDP+'!$E$185</f>
        <v>0</v>
      </c>
    </row>
    <row r="150" spans="2:6" s="113" customFormat="1" ht="14.45" customHeight="1">
      <c r="B150" s="245" t="s">
        <v>302</v>
      </c>
      <c r="C150" s="246"/>
      <c r="D150" s="246"/>
      <c r="E150" s="246"/>
      <c r="F150" s="115">
        <f>'ANALTYQUEBDP+'!$E$186</f>
        <v>43</v>
      </c>
    </row>
    <row r="151" spans="2:6" s="113" customFormat="1" ht="14.45" customHeight="1">
      <c r="B151" s="234" t="s">
        <v>267</v>
      </c>
      <c r="C151" s="235"/>
      <c r="D151" s="235"/>
      <c r="E151" s="235"/>
      <c r="F151" s="115">
        <f>'ANALTYQUEBDP+'!$E$187</f>
        <v>34</v>
      </c>
    </row>
    <row r="152" spans="2:6" s="113" customFormat="1" ht="14.45" customHeight="1">
      <c r="B152" s="234" t="s">
        <v>300</v>
      </c>
      <c r="C152" s="235"/>
      <c r="D152" s="235"/>
      <c r="E152" s="235"/>
      <c r="F152" s="115">
        <f>'ANALTYQUEBDP+'!$E$188</f>
        <v>0</v>
      </c>
    </row>
    <row r="153" spans="2:6" s="113" customFormat="1" ht="14.45" customHeight="1">
      <c r="B153" s="234" t="s">
        <v>302</v>
      </c>
      <c r="C153" s="235"/>
      <c r="D153" s="235"/>
      <c r="E153" s="235"/>
      <c r="F153" s="115">
        <f>'ANALTYQUEBDP+'!$E$189</f>
        <v>34</v>
      </c>
    </row>
    <row r="154" spans="2:6" s="113" customFormat="1">
      <c r="B154" s="219" t="s">
        <v>1003</v>
      </c>
      <c r="C154" s="220"/>
      <c r="D154" s="220"/>
      <c r="E154" s="220"/>
      <c r="F154" s="116">
        <f>F155-F165+F175-F183+F191-F197+F203-F235</f>
        <v>239068</v>
      </c>
    </row>
    <row r="155" spans="2:6" s="113" customFormat="1">
      <c r="B155" s="219" t="s">
        <v>1004</v>
      </c>
      <c r="C155" s="220"/>
      <c r="D155" s="220"/>
      <c r="E155" s="220"/>
      <c r="F155" s="116">
        <f>F156+F160+F161</f>
        <v>144572</v>
      </c>
    </row>
    <row r="156" spans="2:6" s="113" customFormat="1">
      <c r="B156" s="238" t="s">
        <v>784</v>
      </c>
      <c r="C156" s="239"/>
      <c r="D156" s="239"/>
      <c r="E156" s="239"/>
      <c r="F156" s="115">
        <f>'TYPEBDP6+'!$K$150</f>
        <v>0</v>
      </c>
    </row>
    <row r="157" spans="2:6" s="113" customFormat="1">
      <c r="B157" s="221" t="s">
        <v>726</v>
      </c>
      <c r="C157" s="222"/>
      <c r="D157" s="222"/>
      <c r="E157" s="222"/>
      <c r="F157" s="115">
        <f>'TYPEBDP6+'!$K$151</f>
        <v>0</v>
      </c>
    </row>
    <row r="158" spans="2:6" s="113" customFormat="1">
      <c r="B158" s="221" t="s">
        <v>727</v>
      </c>
      <c r="C158" s="222"/>
      <c r="D158" s="222"/>
      <c r="E158" s="222"/>
      <c r="F158" s="115">
        <f>'TYPEBDP6+'!$K$152</f>
        <v>0</v>
      </c>
    </row>
    <row r="159" spans="2:6" s="113" customFormat="1">
      <c r="B159" s="221" t="s">
        <v>728</v>
      </c>
      <c r="C159" s="222"/>
      <c r="D159" s="222"/>
      <c r="E159" s="222"/>
      <c r="F159" s="115">
        <f>'TYPEBDP6+'!$K$152</f>
        <v>0</v>
      </c>
    </row>
    <row r="160" spans="2:6" s="113" customFormat="1">
      <c r="B160" s="238" t="s">
        <v>785</v>
      </c>
      <c r="C160" s="239"/>
      <c r="D160" s="239"/>
      <c r="E160" s="239"/>
      <c r="F160" s="115">
        <f>'TYPEBDP6+'!$K$157</f>
        <v>108387</v>
      </c>
    </row>
    <row r="161" spans="2:6" s="113" customFormat="1">
      <c r="B161" s="238" t="s">
        <v>322</v>
      </c>
      <c r="C161" s="239"/>
      <c r="D161" s="239"/>
      <c r="E161" s="239"/>
      <c r="F161" s="115">
        <f>'TYPEBDP6+'!$K$158</f>
        <v>36185</v>
      </c>
    </row>
    <row r="162" spans="2:6" s="113" customFormat="1">
      <c r="B162" s="221" t="s">
        <v>726</v>
      </c>
      <c r="C162" s="222"/>
      <c r="D162" s="222"/>
      <c r="E162" s="222"/>
      <c r="F162" s="115">
        <f>'TYPEBDP6+'!$K$159</f>
        <v>28886</v>
      </c>
    </row>
    <row r="163" spans="2:6" s="113" customFormat="1">
      <c r="B163" s="221" t="s">
        <v>727</v>
      </c>
      <c r="C163" s="222"/>
      <c r="D163" s="222"/>
      <c r="E163" s="222"/>
      <c r="F163" s="115">
        <f>'TYPEBDP6+'!$K$160</f>
        <v>0</v>
      </c>
    </row>
    <row r="164" spans="2:6" s="113" customFormat="1">
      <c r="B164" s="221" t="s">
        <v>728</v>
      </c>
      <c r="C164" s="222"/>
      <c r="D164" s="222"/>
      <c r="E164" s="222"/>
      <c r="F164" s="115">
        <f>'TYPEBDP6+'!$K$161</f>
        <v>7299</v>
      </c>
    </row>
    <row r="165" spans="2:6" s="113" customFormat="1">
      <c r="B165" s="219" t="s">
        <v>1005</v>
      </c>
      <c r="C165" s="220"/>
      <c r="D165" s="220"/>
      <c r="E165" s="220"/>
      <c r="F165" s="116">
        <f>F166+F170+F171</f>
        <v>267898</v>
      </c>
    </row>
    <row r="166" spans="2:6" s="113" customFormat="1">
      <c r="B166" s="238" t="s">
        <v>784</v>
      </c>
      <c r="C166" s="239"/>
      <c r="D166" s="239"/>
      <c r="E166" s="239"/>
      <c r="F166" s="115">
        <f>'TYPEBDP6+'!$L$150</f>
        <v>1049</v>
      </c>
    </row>
    <row r="167" spans="2:6" s="113" customFormat="1">
      <c r="B167" s="221" t="s">
        <v>726</v>
      </c>
      <c r="C167" s="222"/>
      <c r="D167" s="222"/>
      <c r="E167" s="222"/>
      <c r="F167" s="115">
        <f>'TYPEBDP6+'!$L$151</f>
        <v>1049</v>
      </c>
    </row>
    <row r="168" spans="2:6" s="113" customFormat="1">
      <c r="B168" s="221" t="s">
        <v>727</v>
      </c>
      <c r="C168" s="222"/>
      <c r="D168" s="222"/>
      <c r="E168" s="222"/>
      <c r="F168" s="115">
        <f>'TYPEBDP6+'!$L$152</f>
        <v>0</v>
      </c>
    </row>
    <row r="169" spans="2:6" s="113" customFormat="1">
      <c r="B169" s="221" t="s">
        <v>728</v>
      </c>
      <c r="C169" s="222"/>
      <c r="D169" s="222"/>
      <c r="E169" s="222"/>
      <c r="F169" s="115">
        <f>'TYPEBDP6+'!$L$152</f>
        <v>0</v>
      </c>
    </row>
    <row r="170" spans="2:6" s="113" customFormat="1">
      <c r="B170" s="238" t="s">
        <v>785</v>
      </c>
      <c r="C170" s="239"/>
      <c r="D170" s="239"/>
      <c r="E170" s="239"/>
      <c r="F170" s="115">
        <f>'TYPEBDP6+'!$L$157</f>
        <v>217323</v>
      </c>
    </row>
    <row r="171" spans="2:6" s="113" customFormat="1">
      <c r="B171" s="238" t="s">
        <v>322</v>
      </c>
      <c r="C171" s="239"/>
      <c r="D171" s="239"/>
      <c r="E171" s="239"/>
      <c r="F171" s="115">
        <f>'TYPEBDP6+'!$L$158</f>
        <v>49526</v>
      </c>
    </row>
    <row r="172" spans="2:6" s="113" customFormat="1">
      <c r="B172" s="221" t="s">
        <v>726</v>
      </c>
      <c r="C172" s="222"/>
      <c r="D172" s="222"/>
      <c r="E172" s="222"/>
      <c r="F172" s="115">
        <f>'TYPEBDP6+'!$L$159</f>
        <v>40445</v>
      </c>
    </row>
    <row r="173" spans="2:6" s="113" customFormat="1">
      <c r="B173" s="221" t="s">
        <v>727</v>
      </c>
      <c r="C173" s="222"/>
      <c r="D173" s="222"/>
      <c r="E173" s="222"/>
      <c r="F173" s="115">
        <f>'TYPEBDP6+'!$L$160</f>
        <v>0</v>
      </c>
    </row>
    <row r="174" spans="2:6" s="113" customFormat="1">
      <c r="B174" s="221" t="s">
        <v>728</v>
      </c>
      <c r="C174" s="222"/>
      <c r="D174" s="222"/>
      <c r="E174" s="222"/>
      <c r="F174" s="115">
        <f>'TYPEBDP6+'!$L$161</f>
        <v>9081</v>
      </c>
    </row>
    <row r="175" spans="2:6" s="113" customFormat="1">
      <c r="B175" s="219" t="s">
        <v>1016</v>
      </c>
      <c r="C175" s="220"/>
      <c r="D175" s="220"/>
      <c r="E175" s="220"/>
      <c r="F175" s="118">
        <f>F176+F177</f>
        <v>-55958</v>
      </c>
    </row>
    <row r="176" spans="2:6" s="113" customFormat="1">
      <c r="B176" s="238" t="s">
        <v>340</v>
      </c>
      <c r="C176" s="239"/>
      <c r="D176" s="239"/>
      <c r="E176" s="239"/>
      <c r="F176" s="75">
        <f>'TYPEBDP6+'!$K$166</f>
        <v>0</v>
      </c>
    </row>
    <row r="177" spans="2:6" s="113" customFormat="1">
      <c r="B177" s="238" t="s">
        <v>1043</v>
      </c>
      <c r="C177" s="239"/>
      <c r="D177" s="239"/>
      <c r="E177" s="239"/>
      <c r="F177" s="75">
        <f>'TYPEBDP6+'!$K$173</f>
        <v>-55958</v>
      </c>
    </row>
    <row r="178" spans="2:6" s="113" customFormat="1">
      <c r="B178" s="215" t="s">
        <v>789</v>
      </c>
      <c r="C178" s="216"/>
      <c r="D178" s="216"/>
      <c r="E178" s="216"/>
      <c r="F178" s="75">
        <f>'TYPEBDP6+'!$K$174</f>
        <v>0</v>
      </c>
    </row>
    <row r="179" spans="2:6" s="113" customFormat="1">
      <c r="B179" s="215" t="s">
        <v>795</v>
      </c>
      <c r="C179" s="216"/>
      <c r="D179" s="216"/>
      <c r="E179" s="216"/>
      <c r="F179" s="75">
        <f>'TYPEBDP6+'!$K$177</f>
        <v>-78622</v>
      </c>
    </row>
    <row r="180" spans="2:6" s="113" customFormat="1">
      <c r="B180" s="215" t="s">
        <v>796</v>
      </c>
      <c r="C180" s="216"/>
      <c r="D180" s="216"/>
      <c r="E180" s="216"/>
      <c r="F180" s="75">
        <f>'TYPEBDP6+'!$K$180</f>
        <v>22664</v>
      </c>
    </row>
    <row r="181" spans="2:6" s="113" customFormat="1">
      <c r="B181" s="215" t="s">
        <v>797</v>
      </c>
      <c r="C181" s="216"/>
      <c r="D181" s="216"/>
      <c r="E181" s="216"/>
      <c r="F181" s="75">
        <f>'TYPEBDP6+'!$K$186</f>
        <v>0</v>
      </c>
    </row>
    <row r="182" spans="2:6" s="113" customFormat="1">
      <c r="B182" s="215" t="s">
        <v>798</v>
      </c>
      <c r="C182" s="216"/>
      <c r="D182" s="216"/>
      <c r="E182" s="216"/>
      <c r="F182" s="75">
        <f>'TYPEBDP6+'!$K$189</f>
        <v>0</v>
      </c>
    </row>
    <row r="183" spans="2:6" s="113" customFormat="1">
      <c r="B183" s="219" t="s">
        <v>1017</v>
      </c>
      <c r="C183" s="220"/>
      <c r="D183" s="220"/>
      <c r="E183" s="220"/>
      <c r="F183" s="118">
        <f>F184+F185</f>
        <v>136654</v>
      </c>
    </row>
    <row r="184" spans="2:6" s="113" customFormat="1">
      <c r="B184" s="238" t="s">
        <v>340</v>
      </c>
      <c r="C184" s="239"/>
      <c r="D184" s="239"/>
      <c r="E184" s="239"/>
      <c r="F184" s="75">
        <f>'TYPEBDP6+'!$L$166</f>
        <v>216</v>
      </c>
    </row>
    <row r="185" spans="2:6" s="113" customFormat="1">
      <c r="B185" s="238" t="s">
        <v>1044</v>
      </c>
      <c r="C185" s="239"/>
      <c r="D185" s="239"/>
      <c r="E185" s="239"/>
      <c r="F185" s="75">
        <f>'TYPEBDP6+'!$L$173</f>
        <v>136438</v>
      </c>
    </row>
    <row r="186" spans="2:6" s="113" customFormat="1">
      <c r="B186" s="215" t="s">
        <v>789</v>
      </c>
      <c r="C186" s="216"/>
      <c r="D186" s="216"/>
      <c r="E186" s="216"/>
      <c r="F186" s="75">
        <f>'TYPEBDP6+'!$L$174</f>
        <v>0</v>
      </c>
    </row>
    <row r="187" spans="2:6" s="113" customFormat="1">
      <c r="B187" s="215" t="s">
        <v>795</v>
      </c>
      <c r="C187" s="216"/>
      <c r="D187" s="216"/>
      <c r="E187" s="216"/>
      <c r="F187" s="75">
        <f>'TYPEBDP6+'!$L$177</f>
        <v>0</v>
      </c>
    </row>
    <row r="188" spans="2:6" s="113" customFormat="1">
      <c r="B188" s="215" t="s">
        <v>796</v>
      </c>
      <c r="C188" s="216"/>
      <c r="D188" s="216"/>
      <c r="E188" s="216"/>
      <c r="F188" s="75">
        <f>'TYPEBDP6+'!$L$180</f>
        <v>135788</v>
      </c>
    </row>
    <row r="189" spans="2:6" s="113" customFormat="1">
      <c r="B189" s="215" t="s">
        <v>797</v>
      </c>
      <c r="C189" s="216"/>
      <c r="D189" s="216"/>
      <c r="E189" s="216"/>
      <c r="F189" s="75">
        <f>'TYPEBDP6+'!$L$186</f>
        <v>650</v>
      </c>
    </row>
    <row r="190" spans="2:6" s="113" customFormat="1">
      <c r="B190" s="215" t="s">
        <v>798</v>
      </c>
      <c r="C190" s="216"/>
      <c r="D190" s="216"/>
      <c r="E190" s="216"/>
      <c r="F190" s="75">
        <f>'TYPEBDP6+'!$L$189</f>
        <v>0</v>
      </c>
    </row>
    <row r="191" spans="2:6" s="113" customFormat="1">
      <c r="B191" s="219" t="s">
        <v>1021</v>
      </c>
      <c r="C191" s="220"/>
      <c r="D191" s="220"/>
      <c r="E191" s="220"/>
      <c r="F191" s="118">
        <f>F192+F193+F194+F195+F196</f>
        <v>0</v>
      </c>
    </row>
    <row r="192" spans="2:6" s="113" customFormat="1">
      <c r="B192" s="215" t="s">
        <v>789</v>
      </c>
      <c r="C192" s="216"/>
      <c r="D192" s="216"/>
      <c r="E192" s="216"/>
      <c r="F192" s="115">
        <f>'TYPEBDP6+'!$K$193</f>
        <v>0</v>
      </c>
    </row>
    <row r="193" spans="2:6" s="113" customFormat="1">
      <c r="B193" s="215" t="s">
        <v>795</v>
      </c>
      <c r="C193" s="216"/>
      <c r="D193" s="216"/>
      <c r="E193" s="216"/>
      <c r="F193" s="115">
        <f>'TYPEBDP6+'!$K$194</f>
        <v>0</v>
      </c>
    </row>
    <row r="194" spans="2:6" s="113" customFormat="1">
      <c r="B194" s="215" t="s">
        <v>796</v>
      </c>
      <c r="C194" s="216"/>
      <c r="D194" s="216"/>
      <c r="E194" s="216"/>
      <c r="F194" s="115">
        <f>'TYPEBDP6+'!$K$195</f>
        <v>0</v>
      </c>
    </row>
    <row r="195" spans="2:6" s="113" customFormat="1">
      <c r="B195" s="215" t="s">
        <v>797</v>
      </c>
      <c r="C195" s="216"/>
      <c r="D195" s="216"/>
      <c r="E195" s="216"/>
      <c r="F195" s="115">
        <f>'TYPEBDP6+'!$K$197</f>
        <v>0</v>
      </c>
    </row>
    <row r="196" spans="2:6" s="113" customFormat="1">
      <c r="B196" s="215" t="s">
        <v>798</v>
      </c>
      <c r="C196" s="216"/>
      <c r="D196" s="216"/>
      <c r="E196" s="216"/>
      <c r="F196" s="115">
        <f>'TYPEBDP6+'!$K$198</f>
        <v>0</v>
      </c>
    </row>
    <row r="197" spans="2:6" s="113" customFormat="1">
      <c r="B197" s="219" t="s">
        <v>1022</v>
      </c>
      <c r="C197" s="220"/>
      <c r="D197" s="220"/>
      <c r="E197" s="220"/>
      <c r="F197" s="118">
        <f>F297+F199+F200+F201+F202</f>
        <v>0</v>
      </c>
    </row>
    <row r="198" spans="2:6" s="113" customFormat="1">
      <c r="B198" s="215" t="s">
        <v>789</v>
      </c>
      <c r="C198" s="216"/>
      <c r="D198" s="216"/>
      <c r="E198" s="216"/>
      <c r="F198" s="120"/>
    </row>
    <row r="199" spans="2:6" s="113" customFormat="1">
      <c r="B199" s="215" t="s">
        <v>795</v>
      </c>
      <c r="C199" s="216"/>
      <c r="D199" s="216"/>
      <c r="E199" s="216"/>
      <c r="F199" s="115">
        <f>'TYPEBDP6+'!$L$194</f>
        <v>0</v>
      </c>
    </row>
    <row r="200" spans="2:6" s="113" customFormat="1">
      <c r="B200" s="215" t="s">
        <v>796</v>
      </c>
      <c r="C200" s="216"/>
      <c r="D200" s="216"/>
      <c r="E200" s="216"/>
      <c r="F200" s="115">
        <f>'TYPEBDP6+'!$L$195</f>
        <v>0</v>
      </c>
    </row>
    <row r="201" spans="2:6" s="113" customFormat="1">
      <c r="B201" s="215" t="s">
        <v>797</v>
      </c>
      <c r="C201" s="216"/>
      <c r="D201" s="216"/>
      <c r="E201" s="216"/>
      <c r="F201" s="115">
        <f>'TYPEBDP6+'!$L$197</f>
        <v>0</v>
      </c>
    </row>
    <row r="202" spans="2:6" s="113" customFormat="1">
      <c r="B202" s="215" t="s">
        <v>798</v>
      </c>
      <c r="C202" s="216"/>
      <c r="D202" s="216"/>
      <c r="E202" s="216"/>
      <c r="F202" s="115">
        <f>'TYPEBDP6+'!$L$198</f>
        <v>0</v>
      </c>
    </row>
    <row r="203" spans="2:6" s="113" customFormat="1" ht="14.45" customHeight="1">
      <c r="B203" s="219" t="s">
        <v>1019</v>
      </c>
      <c r="C203" s="220"/>
      <c r="D203" s="220"/>
      <c r="E203" s="220"/>
      <c r="F203" s="118">
        <f>F204+F205+F211+F217+F223+F229</f>
        <v>503054</v>
      </c>
    </row>
    <row r="204" spans="2:6" s="113" customFormat="1" ht="14.45" customHeight="1">
      <c r="B204" s="238" t="s">
        <v>810</v>
      </c>
      <c r="C204" s="239"/>
      <c r="D204" s="239"/>
      <c r="E204" s="239"/>
      <c r="F204" s="75">
        <f>'TYPEBDP6+'!$K$200</f>
        <v>0</v>
      </c>
    </row>
    <row r="205" spans="2:6" s="113" customFormat="1" ht="14.45" customHeight="1">
      <c r="B205" s="238" t="s">
        <v>811</v>
      </c>
      <c r="C205" s="239"/>
      <c r="D205" s="239"/>
      <c r="E205" s="239"/>
      <c r="F205" s="75">
        <f>'TYPEBDP6+'!$K$201</f>
        <v>331797</v>
      </c>
    </row>
    <row r="206" spans="2:6" s="113" customFormat="1" ht="14.45" customHeight="1">
      <c r="B206" s="215" t="s">
        <v>789</v>
      </c>
      <c r="C206" s="216"/>
      <c r="D206" s="216"/>
      <c r="E206" s="216"/>
      <c r="F206" s="75">
        <f>'TYPEBDP6+'!$K$202</f>
        <v>0</v>
      </c>
    </row>
    <row r="207" spans="2:6" s="113" customFormat="1" ht="14.45" customHeight="1">
      <c r="B207" s="215" t="s">
        <v>795</v>
      </c>
      <c r="C207" s="216"/>
      <c r="D207" s="216"/>
      <c r="E207" s="216"/>
      <c r="F207" s="75">
        <f>'TYPEBDP6+'!$K$205</f>
        <v>-1163</v>
      </c>
    </row>
    <row r="208" spans="2:6" s="113" customFormat="1" ht="14.45" customHeight="1">
      <c r="B208" s="215" t="s">
        <v>796</v>
      </c>
      <c r="C208" s="216"/>
      <c r="D208" s="216"/>
      <c r="E208" s="216"/>
      <c r="F208" s="75">
        <f>'TYPEBDP6+'!$K$208</f>
        <v>309676</v>
      </c>
    </row>
    <row r="209" spans="2:6" s="113" customFormat="1" ht="14.45" customHeight="1">
      <c r="B209" s="215" t="s">
        <v>797</v>
      </c>
      <c r="C209" s="216"/>
      <c r="D209" s="216"/>
      <c r="E209" s="216"/>
      <c r="F209" s="75">
        <f>'TYPEBDP6+'!$K$212</f>
        <v>0</v>
      </c>
    </row>
    <row r="210" spans="2:6" s="113" customFormat="1" ht="14.45" customHeight="1">
      <c r="B210" s="215" t="s">
        <v>798</v>
      </c>
      <c r="C210" s="216"/>
      <c r="D210" s="216"/>
      <c r="E210" s="216"/>
      <c r="F210" s="75">
        <f>'TYPEBDP6+'!$K$215</f>
        <v>23284</v>
      </c>
    </row>
    <row r="211" spans="2:6" s="113" customFormat="1" ht="14.45" customHeight="1">
      <c r="B211" s="238" t="s">
        <v>814</v>
      </c>
      <c r="C211" s="239"/>
      <c r="D211" s="239"/>
      <c r="E211" s="239"/>
      <c r="F211" s="75">
        <f>'TYPEBDP6+'!$K$218</f>
        <v>-4202</v>
      </c>
    </row>
    <row r="212" spans="2:6" s="113" customFormat="1" ht="14.45" customHeight="1">
      <c r="B212" s="215" t="s">
        <v>789</v>
      </c>
      <c r="C212" s="216"/>
      <c r="D212" s="216"/>
      <c r="E212" s="216"/>
      <c r="F212" s="75">
        <f>'TYPEBDP6+'!$K$219</f>
        <v>0</v>
      </c>
    </row>
    <row r="213" spans="2:6" s="113" customFormat="1" ht="14.45" customHeight="1">
      <c r="B213" s="215" t="s">
        <v>795</v>
      </c>
      <c r="C213" s="216"/>
      <c r="D213" s="216"/>
      <c r="E213" s="216"/>
      <c r="F213" s="75">
        <f>'TYPEBDP6+'!$K$222</f>
        <v>-4922</v>
      </c>
    </row>
    <row r="214" spans="2:6" s="113" customFormat="1" ht="14.45" customHeight="1">
      <c r="B214" s="215" t="s">
        <v>796</v>
      </c>
      <c r="C214" s="216"/>
      <c r="D214" s="216"/>
      <c r="E214" s="216"/>
      <c r="F214" s="75">
        <f>'TYPEBDP6+'!$K$225</f>
        <v>0</v>
      </c>
    </row>
    <row r="215" spans="2:6" s="113" customFormat="1" ht="14.45" customHeight="1">
      <c r="B215" s="215" t="s">
        <v>797</v>
      </c>
      <c r="C215" s="216"/>
      <c r="D215" s="216"/>
      <c r="E215" s="216"/>
      <c r="F215" s="75">
        <f>'TYPEBDP6+'!$K$230</f>
        <v>0</v>
      </c>
    </row>
    <row r="216" spans="2:6" s="113" customFormat="1" ht="14.45" customHeight="1">
      <c r="B216" s="215" t="s">
        <v>798</v>
      </c>
      <c r="C216" s="216"/>
      <c r="D216" s="216"/>
      <c r="E216" s="216"/>
      <c r="F216" s="75">
        <f>'TYPEBDP6+'!$K$233</f>
        <v>720</v>
      </c>
    </row>
    <row r="217" spans="2:6" s="113" customFormat="1" ht="14.45" customHeight="1">
      <c r="B217" s="238" t="s">
        <v>815</v>
      </c>
      <c r="C217" s="239"/>
      <c r="D217" s="239"/>
      <c r="E217" s="239"/>
      <c r="F217" s="75">
        <f>'TYPEBDP6+'!$K$236</f>
        <v>0</v>
      </c>
    </row>
    <row r="218" spans="2:6" s="113" customFormat="1" ht="14.45" customHeight="1">
      <c r="B218" s="215" t="s">
        <v>789</v>
      </c>
      <c r="C218" s="216"/>
      <c r="D218" s="216"/>
      <c r="E218" s="216"/>
      <c r="F218" s="75">
        <f>'TYPEBDP6+'!$K$237</f>
        <v>0</v>
      </c>
    </row>
    <row r="219" spans="2:6" s="113" customFormat="1" ht="14.45" customHeight="1">
      <c r="B219" s="215" t="s">
        <v>795</v>
      </c>
      <c r="C219" s="216"/>
      <c r="D219" s="216"/>
      <c r="E219" s="216"/>
      <c r="F219" s="75">
        <f>'TYPEBDP6+'!$K$238</f>
        <v>0</v>
      </c>
    </row>
    <row r="220" spans="2:6" s="113" customFormat="1" ht="14.45" customHeight="1">
      <c r="B220" s="215" t="s">
        <v>796</v>
      </c>
      <c r="C220" s="216"/>
      <c r="D220" s="216"/>
      <c r="E220" s="216"/>
      <c r="F220" s="75">
        <f>'TYPEBDP6+'!$K$239</f>
        <v>0</v>
      </c>
    </row>
    <row r="221" spans="2:6" s="113" customFormat="1" ht="14.45" customHeight="1">
      <c r="B221" s="215" t="s">
        <v>797</v>
      </c>
      <c r="C221" s="216"/>
      <c r="D221" s="216"/>
      <c r="E221" s="216"/>
      <c r="F221" s="75">
        <f>'TYPEBDP6+'!$K$241</f>
        <v>0</v>
      </c>
    </row>
    <row r="222" spans="2:6" s="113" customFormat="1" ht="14.45" customHeight="1">
      <c r="B222" s="215" t="s">
        <v>798</v>
      </c>
      <c r="C222" s="216"/>
      <c r="D222" s="216"/>
      <c r="E222" s="216"/>
      <c r="F222" s="75">
        <f>'TYPEBDP6+'!$K$242</f>
        <v>0</v>
      </c>
    </row>
    <row r="223" spans="2:6" s="113" customFormat="1" ht="14.45" customHeight="1">
      <c r="B223" s="238" t="s">
        <v>824</v>
      </c>
      <c r="C223" s="239"/>
      <c r="D223" s="239"/>
      <c r="E223" s="239"/>
      <c r="F223" s="75">
        <f>'TYPEBDP6+'!$K$243</f>
        <v>175465</v>
      </c>
    </row>
    <row r="224" spans="2:6" s="113" customFormat="1" ht="14.45" customHeight="1">
      <c r="B224" s="215" t="s">
        <v>789</v>
      </c>
      <c r="C224" s="216"/>
      <c r="D224" s="216"/>
      <c r="E224" s="216"/>
      <c r="F224" s="75">
        <f>'TYPEBDP6+'!$K$244</f>
        <v>0</v>
      </c>
    </row>
    <row r="225" spans="2:6" s="113" customFormat="1" ht="14.45" customHeight="1">
      <c r="B225" s="215" t="s">
        <v>795</v>
      </c>
      <c r="C225" s="216"/>
      <c r="D225" s="216"/>
      <c r="E225" s="216"/>
      <c r="F225" s="75">
        <f>'TYPEBDP6+'!$K$247</f>
        <v>0</v>
      </c>
    </row>
    <row r="226" spans="2:6" s="113" customFormat="1" ht="14.45" customHeight="1">
      <c r="B226" s="215" t="s">
        <v>796</v>
      </c>
      <c r="C226" s="216"/>
      <c r="D226" s="216"/>
      <c r="E226" s="216"/>
      <c r="F226" s="75">
        <f>'TYPEBDP6+'!$K$250</f>
        <v>0</v>
      </c>
    </row>
    <row r="227" spans="2:6" s="113" customFormat="1" ht="14.45" customHeight="1">
      <c r="B227" s="215" t="s">
        <v>797</v>
      </c>
      <c r="C227" s="216"/>
      <c r="D227" s="216"/>
      <c r="E227" s="216"/>
      <c r="F227" s="75">
        <f>'TYPEBDP6+'!$K$254</f>
        <v>-1188</v>
      </c>
    </row>
    <row r="228" spans="2:6" s="113" customFormat="1" ht="14.45" customHeight="1">
      <c r="B228" s="215" t="s">
        <v>798</v>
      </c>
      <c r="C228" s="216"/>
      <c r="D228" s="216"/>
      <c r="E228" s="216"/>
      <c r="F228" s="75">
        <f>'TYPEBDP6+'!$K$257</f>
        <v>176653</v>
      </c>
    </row>
    <row r="229" spans="2:6" s="113" customFormat="1" ht="14.45" customHeight="1">
      <c r="B229" s="238" t="s">
        <v>825</v>
      </c>
      <c r="C229" s="239"/>
      <c r="D229" s="239"/>
      <c r="E229" s="239"/>
      <c r="F229" s="75">
        <f>'TYPEBDP6+'!$K$260</f>
        <v>-6</v>
      </c>
    </row>
    <row r="230" spans="2:6" s="113" customFormat="1" ht="14.45" customHeight="1">
      <c r="B230" s="215" t="s">
        <v>789</v>
      </c>
      <c r="C230" s="216"/>
      <c r="D230" s="216"/>
      <c r="E230" s="216"/>
      <c r="F230" s="75">
        <f>'TYPEBDP6+'!$K$261</f>
        <v>0</v>
      </c>
    </row>
    <row r="231" spans="2:6" s="113" customFormat="1" ht="14.45" customHeight="1">
      <c r="B231" s="215" t="s">
        <v>795</v>
      </c>
      <c r="C231" s="216"/>
      <c r="D231" s="216"/>
      <c r="E231" s="216"/>
      <c r="F231" s="75">
        <f>'TYPEBDP6+'!$K$264</f>
        <v>-6</v>
      </c>
    </row>
    <row r="232" spans="2:6" s="113" customFormat="1" ht="14.45" customHeight="1">
      <c r="B232" s="215" t="s">
        <v>796</v>
      </c>
      <c r="C232" s="216"/>
      <c r="D232" s="216"/>
      <c r="E232" s="216"/>
      <c r="F232" s="75">
        <f>'TYPEBDP6+'!$K$267</f>
        <v>0</v>
      </c>
    </row>
    <row r="233" spans="2:6" s="113" customFormat="1" ht="14.45" customHeight="1">
      <c r="B233" s="215" t="s">
        <v>797</v>
      </c>
      <c r="C233" s="216"/>
      <c r="D233" s="216"/>
      <c r="E233" s="216"/>
      <c r="F233" s="75">
        <f>'TYPEBDP6+'!$K$271</f>
        <v>0</v>
      </c>
    </row>
    <row r="234" spans="2:6" s="113" customFormat="1" ht="14.45" customHeight="1">
      <c r="B234" s="215" t="s">
        <v>798</v>
      </c>
      <c r="C234" s="216"/>
      <c r="D234" s="216"/>
      <c r="E234" s="216"/>
      <c r="F234" s="75">
        <f>'TYPEBDP6+'!$K$274</f>
        <v>0</v>
      </c>
    </row>
    <row r="235" spans="2:6" s="113" customFormat="1">
      <c r="B235" s="219" t="s">
        <v>1020</v>
      </c>
      <c r="C235" s="220"/>
      <c r="D235" s="220"/>
      <c r="E235" s="220"/>
      <c r="F235" s="118">
        <f>F236+F237+F243+F249+F255+F261</f>
        <v>-51952</v>
      </c>
    </row>
    <row r="236" spans="2:6" s="113" customFormat="1">
      <c r="B236" s="238" t="s">
        <v>810</v>
      </c>
      <c r="C236" s="239"/>
      <c r="D236" s="239"/>
      <c r="E236" s="239"/>
      <c r="F236" s="75">
        <f>'TYPEBDP6+'!$L$200</f>
        <v>0</v>
      </c>
    </row>
    <row r="237" spans="2:6" s="113" customFormat="1">
      <c r="B237" s="238" t="s">
        <v>811</v>
      </c>
      <c r="C237" s="239"/>
      <c r="D237" s="239"/>
      <c r="E237" s="239"/>
      <c r="F237" s="119">
        <f>'TYPEBDP6+'!$L$201-'TYPEBDP6+'!$L$202</f>
        <v>-35356</v>
      </c>
    </row>
    <row r="238" spans="2:6" s="113" customFormat="1">
      <c r="B238" s="215" t="s">
        <v>789</v>
      </c>
      <c r="C238" s="216"/>
      <c r="D238" s="216"/>
      <c r="E238" s="216"/>
      <c r="F238" s="75"/>
    </row>
    <row r="239" spans="2:6" s="113" customFormat="1">
      <c r="B239" s="215" t="s">
        <v>795</v>
      </c>
      <c r="C239" s="216"/>
      <c r="D239" s="216"/>
      <c r="E239" s="216"/>
      <c r="F239" s="75">
        <f>'TYPEBDP6+'!$L$205</f>
        <v>-35356</v>
      </c>
    </row>
    <row r="240" spans="2:6" s="113" customFormat="1">
      <c r="B240" s="215" t="s">
        <v>796</v>
      </c>
      <c r="C240" s="216"/>
      <c r="D240" s="216"/>
      <c r="E240" s="216"/>
      <c r="F240" s="75">
        <f>'TYPEBDP6+'!$L$208</f>
        <v>0</v>
      </c>
    </row>
    <row r="241" spans="2:6" s="113" customFormat="1">
      <c r="B241" s="215" t="s">
        <v>797</v>
      </c>
      <c r="C241" s="216"/>
      <c r="D241" s="216"/>
      <c r="E241" s="216"/>
      <c r="F241" s="75">
        <f>'TYPEBDP6+'!$L$212</f>
        <v>0</v>
      </c>
    </row>
    <row r="242" spans="2:6" s="113" customFormat="1">
      <c r="B242" s="215" t="s">
        <v>798</v>
      </c>
      <c r="C242" s="216"/>
      <c r="D242" s="216"/>
      <c r="E242" s="216"/>
      <c r="F242" s="75">
        <f>'TYPEBDP6+'!$L$215</f>
        <v>0</v>
      </c>
    </row>
    <row r="243" spans="2:6" s="113" customFormat="1">
      <c r="B243" s="238" t="s">
        <v>814</v>
      </c>
      <c r="C243" s="239"/>
      <c r="D243" s="239"/>
      <c r="E243" s="239"/>
      <c r="F243" s="79">
        <f>'TYPEBDP6+'!$L$218-'ANALTYQUEBDP+'!$F$601-'TYPEBDP6+'!$L$220</f>
        <v>-57591</v>
      </c>
    </row>
    <row r="244" spans="2:6" s="113" customFormat="1">
      <c r="B244" s="215" t="s">
        <v>789</v>
      </c>
      <c r="C244" s="216"/>
      <c r="D244" s="216"/>
      <c r="E244" s="216"/>
      <c r="F244" s="120"/>
    </row>
    <row r="245" spans="2:6" s="113" customFormat="1">
      <c r="B245" s="215" t="s">
        <v>795</v>
      </c>
      <c r="C245" s="216"/>
      <c r="D245" s="216"/>
      <c r="E245" s="216"/>
      <c r="F245" s="75">
        <f>'TYPEBDP6+'!$L$222</f>
        <v>2999</v>
      </c>
    </row>
    <row r="246" spans="2:6" s="113" customFormat="1">
      <c r="B246" s="215" t="s">
        <v>796</v>
      </c>
      <c r="C246" s="216"/>
      <c r="D246" s="216"/>
      <c r="E246" s="216"/>
      <c r="F246" s="79">
        <f>'TYPEBDP6+'!$L$225-'ANALTYQUEBDP+'!$F$601</f>
        <v>-52470</v>
      </c>
    </row>
    <row r="247" spans="2:6" s="113" customFormat="1">
      <c r="B247" s="215" t="s">
        <v>797</v>
      </c>
      <c r="C247" s="216"/>
      <c r="D247" s="216"/>
      <c r="E247" s="216"/>
      <c r="F247" s="75">
        <f>'TYPEBDP6+'!$L$230</f>
        <v>0</v>
      </c>
    </row>
    <row r="248" spans="2:6" s="113" customFormat="1">
      <c r="B248" s="215" t="s">
        <v>798</v>
      </c>
      <c r="C248" s="216"/>
      <c r="D248" s="216"/>
      <c r="E248" s="216"/>
      <c r="F248" s="75">
        <f>'TYPEBDP6+'!$L$233</f>
        <v>-8120</v>
      </c>
    </row>
    <row r="249" spans="2:6" s="113" customFormat="1">
      <c r="B249" s="238" t="s">
        <v>815</v>
      </c>
      <c r="C249" s="239"/>
      <c r="D249" s="239"/>
      <c r="E249" s="239"/>
      <c r="F249" s="75">
        <f>'TYPEBDP6+'!$L$236</f>
        <v>0</v>
      </c>
    </row>
    <row r="250" spans="2:6" s="113" customFormat="1">
      <c r="B250" s="215" t="s">
        <v>789</v>
      </c>
      <c r="C250" s="216"/>
      <c r="D250" s="216"/>
      <c r="E250" s="216"/>
      <c r="F250" s="75">
        <f>'TYPEBDP6+'!$L$237</f>
        <v>0</v>
      </c>
    </row>
    <row r="251" spans="2:6" s="113" customFormat="1">
      <c r="B251" s="215" t="s">
        <v>795</v>
      </c>
      <c r="C251" s="216"/>
      <c r="D251" s="216"/>
      <c r="E251" s="216"/>
      <c r="F251" s="75">
        <f>'TYPEBDP6+'!$L$238</f>
        <v>0</v>
      </c>
    </row>
    <row r="252" spans="2:6" s="113" customFormat="1">
      <c r="B252" s="215" t="s">
        <v>796</v>
      </c>
      <c r="C252" s="216"/>
      <c r="D252" s="216"/>
      <c r="E252" s="216"/>
      <c r="F252" s="75">
        <f>'TYPEBDP6+'!$L$239</f>
        <v>0</v>
      </c>
    </row>
    <row r="253" spans="2:6" s="113" customFormat="1">
      <c r="B253" s="215" t="s">
        <v>797</v>
      </c>
      <c r="C253" s="216"/>
      <c r="D253" s="216"/>
      <c r="E253" s="216"/>
      <c r="F253" s="75">
        <f>'TYPEBDP6+'!$L$241</f>
        <v>0</v>
      </c>
    </row>
    <row r="254" spans="2:6" s="113" customFormat="1">
      <c r="B254" s="215" t="s">
        <v>798</v>
      </c>
      <c r="C254" s="216"/>
      <c r="D254" s="216"/>
      <c r="E254" s="216"/>
      <c r="F254" s="75">
        <f>'TYPEBDP6+'!$L$242</f>
        <v>0</v>
      </c>
    </row>
    <row r="255" spans="2:6" s="113" customFormat="1">
      <c r="B255" s="238" t="s">
        <v>824</v>
      </c>
      <c r="C255" s="239"/>
      <c r="D255" s="239"/>
      <c r="E255" s="239"/>
      <c r="F255" s="75">
        <f>'TYPEBDP6+'!$L$243</f>
        <v>41469</v>
      </c>
    </row>
    <row r="256" spans="2:6" s="113" customFormat="1">
      <c r="B256" s="215" t="s">
        <v>789</v>
      </c>
      <c r="C256" s="216"/>
      <c r="D256" s="216"/>
      <c r="E256" s="216"/>
      <c r="F256" s="75">
        <f>'TYPEBDP6+'!$L$244</f>
        <v>0</v>
      </c>
    </row>
    <row r="257" spans="2:6" s="113" customFormat="1">
      <c r="B257" s="215" t="s">
        <v>795</v>
      </c>
      <c r="C257" s="216"/>
      <c r="D257" s="216"/>
      <c r="E257" s="216"/>
      <c r="F257" s="75">
        <f>'TYPEBDP6+'!$L$247</f>
        <v>0</v>
      </c>
    </row>
    <row r="258" spans="2:6" s="113" customFormat="1">
      <c r="B258" s="215" t="s">
        <v>796</v>
      </c>
      <c r="C258" s="216"/>
      <c r="D258" s="216"/>
      <c r="E258" s="216"/>
      <c r="F258" s="75">
        <f>'TYPEBDP6+'!$L$250</f>
        <v>0</v>
      </c>
    </row>
    <row r="259" spans="2:6" s="113" customFormat="1">
      <c r="B259" s="215" t="s">
        <v>797</v>
      </c>
      <c r="C259" s="216"/>
      <c r="D259" s="216"/>
      <c r="E259" s="216"/>
      <c r="F259" s="75">
        <f>'TYPEBDP6+'!$L$254</f>
        <v>0</v>
      </c>
    </row>
    <row r="260" spans="2:6" s="113" customFormat="1">
      <c r="B260" s="215" t="s">
        <v>798</v>
      </c>
      <c r="C260" s="216"/>
      <c r="D260" s="216"/>
      <c r="E260" s="216"/>
      <c r="F260" s="75">
        <f>'TYPEBDP6+'!$L$257</f>
        <v>41469</v>
      </c>
    </row>
    <row r="261" spans="2:6" s="113" customFormat="1">
      <c r="B261" s="238" t="s">
        <v>825</v>
      </c>
      <c r="C261" s="239"/>
      <c r="D261" s="239"/>
      <c r="E261" s="239"/>
      <c r="F261" s="75">
        <f>'TYPEBDP6+'!$L$260</f>
        <v>-474</v>
      </c>
    </row>
    <row r="262" spans="2:6" s="113" customFormat="1">
      <c r="B262" s="215" t="s">
        <v>789</v>
      </c>
      <c r="C262" s="216"/>
      <c r="D262" s="216"/>
      <c r="E262" s="216"/>
      <c r="F262" s="75">
        <f>'TYPEBDP6+'!$L$261</f>
        <v>0</v>
      </c>
    </row>
    <row r="263" spans="2:6" s="113" customFormat="1">
      <c r="B263" s="215" t="s">
        <v>795</v>
      </c>
      <c r="C263" s="216"/>
      <c r="D263" s="216"/>
      <c r="E263" s="216"/>
      <c r="F263" s="75">
        <f>'TYPEBDP6+'!$L$264</f>
        <v>-160</v>
      </c>
    </row>
    <row r="264" spans="2:6" s="113" customFormat="1">
      <c r="B264" s="215" t="s">
        <v>796</v>
      </c>
      <c r="C264" s="216"/>
      <c r="D264" s="216"/>
      <c r="E264" s="216"/>
      <c r="F264" s="75">
        <f>'TYPEBDP6+'!$L$267</f>
        <v>0</v>
      </c>
    </row>
    <row r="265" spans="2:6" s="113" customFormat="1">
      <c r="B265" s="215" t="s">
        <v>797</v>
      </c>
      <c r="C265" s="216"/>
      <c r="D265" s="216"/>
      <c r="E265" s="216"/>
      <c r="F265" s="75">
        <f>'TYPEBDP6+'!$L$271</f>
        <v>0</v>
      </c>
    </row>
    <row r="266" spans="2:6" s="113" customFormat="1">
      <c r="B266" s="215" t="s">
        <v>798</v>
      </c>
      <c r="C266" s="216"/>
      <c r="D266" s="216"/>
      <c r="E266" s="216"/>
      <c r="F266" s="75">
        <f>'TYPEBDP6+'!$L$274</f>
        <v>-314</v>
      </c>
    </row>
    <row r="267" spans="2:6" s="113" customFormat="1">
      <c r="B267" s="219" t="s">
        <v>1023</v>
      </c>
      <c r="C267" s="220"/>
      <c r="D267" s="220"/>
      <c r="E267" s="220"/>
      <c r="F267" s="119">
        <f>F269+F154-F135-F16</f>
        <v>132174</v>
      </c>
    </row>
    <row r="268" spans="2:6" s="113" customFormat="1" ht="14.65" customHeight="1">
      <c r="B268" s="219" t="s">
        <v>1024</v>
      </c>
      <c r="C268" s="220"/>
      <c r="D268" s="220"/>
      <c r="E268" s="220"/>
      <c r="F268" s="118">
        <f>-F269</f>
        <v>-174679</v>
      </c>
    </row>
    <row r="269" spans="2:6" s="113" customFormat="1" ht="14.65" customHeight="1">
      <c r="B269" s="219" t="s">
        <v>1045</v>
      </c>
      <c r="C269" s="220"/>
      <c r="D269" s="220"/>
      <c r="E269" s="220"/>
      <c r="F269" s="118">
        <f>F270+F287+F288+F289+F299</f>
        <v>174679</v>
      </c>
    </row>
    <row r="270" spans="2:6" s="113" customFormat="1">
      <c r="B270" s="219" t="s">
        <v>1025</v>
      </c>
      <c r="C270" s="220"/>
      <c r="D270" s="220"/>
      <c r="E270" s="220"/>
      <c r="F270" s="115">
        <f>'TYPEBDP6+'!$K$278</f>
        <v>137718</v>
      </c>
    </row>
    <row r="271" spans="2:6" s="113" customFormat="1">
      <c r="B271" s="225" t="s">
        <v>831</v>
      </c>
      <c r="C271" s="225"/>
      <c r="D271" s="225"/>
      <c r="E271" s="225"/>
      <c r="F271" s="115">
        <f>'TYPEBDP6+'!$K$279</f>
        <v>0</v>
      </c>
    </row>
    <row r="272" spans="2:6" s="113" customFormat="1">
      <c r="B272" s="236" t="s">
        <v>832</v>
      </c>
      <c r="C272" s="236"/>
      <c r="D272" s="236"/>
      <c r="E272" s="236"/>
      <c r="F272" s="115">
        <f>'TYPEBDP6+'!$K$280</f>
        <v>0</v>
      </c>
    </row>
    <row r="273" spans="2:6" s="113" customFormat="1">
      <c r="B273" s="236" t="s">
        <v>833</v>
      </c>
      <c r="C273" s="236"/>
      <c r="D273" s="236"/>
      <c r="E273" s="236"/>
      <c r="F273" s="115">
        <f>'TYPEBDP6+'!$K$281</f>
        <v>0</v>
      </c>
    </row>
    <row r="274" spans="2:6" s="113" customFormat="1">
      <c r="B274" s="225" t="s">
        <v>834</v>
      </c>
      <c r="C274" s="225"/>
      <c r="D274" s="225"/>
      <c r="E274" s="225"/>
      <c r="F274" s="115">
        <f>'TYPEBDP6+'!$K$282</f>
        <v>15</v>
      </c>
    </row>
    <row r="275" spans="2:6" s="113" customFormat="1">
      <c r="B275" s="225" t="s">
        <v>835</v>
      </c>
      <c r="C275" s="225"/>
      <c r="D275" s="225"/>
      <c r="E275" s="225"/>
      <c r="F275" s="115">
        <f>'TYPEBDP6+'!$K$283</f>
        <v>0</v>
      </c>
    </row>
    <row r="276" spans="2:6" s="113" customFormat="1">
      <c r="B276" s="225" t="s">
        <v>836</v>
      </c>
      <c r="C276" s="225"/>
      <c r="D276" s="225"/>
      <c r="E276" s="225"/>
      <c r="F276" s="115">
        <f>'TYPEBDP6+'!$K$284</f>
        <v>137703</v>
      </c>
    </row>
    <row r="277" spans="2:6" s="113" customFormat="1">
      <c r="B277" s="221" t="s">
        <v>837</v>
      </c>
      <c r="C277" s="221"/>
      <c r="D277" s="221"/>
      <c r="E277" s="221"/>
      <c r="F277" s="115">
        <f>'TYPEBDP6+'!$K$285</f>
        <v>-84814</v>
      </c>
    </row>
    <row r="278" spans="2:6" s="113" customFormat="1">
      <c r="B278" s="221" t="s">
        <v>838</v>
      </c>
      <c r="C278" s="221"/>
      <c r="D278" s="221"/>
      <c r="E278" s="221"/>
      <c r="F278" s="115">
        <f>'TYPEBDP6+'!$K$286</f>
        <v>-84814</v>
      </c>
    </row>
    <row r="279" spans="2:6" s="113" customFormat="1">
      <c r="B279" s="234" t="s">
        <v>839</v>
      </c>
      <c r="C279" s="234"/>
      <c r="D279" s="234"/>
      <c r="E279" s="234"/>
      <c r="F279" s="115">
        <f>'ANALTYQUEBDP+'!$E$591-'ANALTYQUEBDP+'!$D$591</f>
        <v>-84814</v>
      </c>
    </row>
    <row r="280" spans="2:6" s="113" customFormat="1">
      <c r="B280" s="221" t="s">
        <v>840</v>
      </c>
      <c r="C280" s="221"/>
      <c r="D280" s="221"/>
      <c r="E280" s="221"/>
      <c r="F280" s="115">
        <f>'TYPEBDP6+'!$K$287</f>
        <v>0</v>
      </c>
    </row>
    <row r="281" spans="2:6" s="113" customFormat="1">
      <c r="B281" s="221" t="s">
        <v>841</v>
      </c>
      <c r="C281" s="221"/>
      <c r="D281" s="221"/>
      <c r="E281" s="221"/>
      <c r="F281" s="115">
        <f>'TYPEBDP6+'!$K$289</f>
        <v>0</v>
      </c>
    </row>
    <row r="282" spans="2:6" s="113" customFormat="1">
      <c r="B282" s="236" t="s">
        <v>799</v>
      </c>
      <c r="C282" s="236"/>
      <c r="D282" s="236"/>
      <c r="E282" s="236"/>
      <c r="F282" s="115">
        <f>'TYPEBDP6+'!$K$290</f>
        <v>0</v>
      </c>
    </row>
    <row r="283" spans="2:6" s="113" customFormat="1">
      <c r="B283" s="236" t="s">
        <v>800</v>
      </c>
      <c r="C283" s="236"/>
      <c r="D283" s="236"/>
      <c r="E283" s="236"/>
      <c r="F283" s="115">
        <f>'TYPEBDP6+'!$K$291</f>
        <v>0</v>
      </c>
    </row>
    <row r="284" spans="2:6" s="113" customFormat="1">
      <c r="B284" s="221" t="s">
        <v>842</v>
      </c>
      <c r="C284" s="221"/>
      <c r="D284" s="221"/>
      <c r="E284" s="221"/>
      <c r="F284" s="115">
        <f>'TYPEBDP6+'!$K$292</f>
        <v>0</v>
      </c>
    </row>
    <row r="285" spans="2:6" s="113" customFormat="1">
      <c r="B285" s="221" t="s">
        <v>843</v>
      </c>
      <c r="C285" s="221"/>
      <c r="D285" s="221"/>
      <c r="E285" s="221"/>
      <c r="F285" s="115">
        <f>'TYPEBDP6+'!$K$293</f>
        <v>0</v>
      </c>
    </row>
    <row r="286" spans="2:6" s="113" customFormat="1">
      <c r="B286" s="221" t="s">
        <v>844</v>
      </c>
      <c r="C286" s="221"/>
      <c r="D286" s="221"/>
      <c r="E286" s="221"/>
      <c r="F286" s="115">
        <f>'TYPEBDP6+'!$K$294</f>
        <v>222517</v>
      </c>
    </row>
    <row r="287" spans="2:6" s="113" customFormat="1" ht="14.45" customHeight="1">
      <c r="B287" s="238" t="s">
        <v>1046</v>
      </c>
      <c r="C287" s="239"/>
      <c r="D287" s="239"/>
      <c r="E287" s="239"/>
      <c r="F287" s="115">
        <f>-'ANALTYQUEBDP+'!$F$601</f>
        <v>36710</v>
      </c>
    </row>
    <row r="288" spans="2:6" s="113" customFormat="1" ht="14.45" customHeight="1">
      <c r="B288" s="238" t="s">
        <v>847</v>
      </c>
      <c r="C288" s="239"/>
      <c r="D288" s="239"/>
      <c r="E288" s="239"/>
      <c r="F288" s="115">
        <f>'TYPEBDP6+'!$K$277-'TYPEBDP6+'!$L$277</f>
        <v>0</v>
      </c>
    </row>
    <row r="289" spans="2:13" s="113" customFormat="1" ht="14.45" customHeight="1">
      <c r="B289" s="238" t="s">
        <v>848</v>
      </c>
      <c r="C289" s="239"/>
      <c r="D289" s="239"/>
      <c r="E289" s="239"/>
      <c r="F289" s="118">
        <f>F290+F294+F297+F298</f>
        <v>251</v>
      </c>
    </row>
    <row r="290" spans="2:13" s="113" customFormat="1" ht="14.45" customHeight="1">
      <c r="B290" s="238" t="s">
        <v>849</v>
      </c>
      <c r="C290" s="239"/>
      <c r="D290" s="239"/>
      <c r="E290" s="239"/>
      <c r="F290" s="115">
        <f>'TYPEBDP6+'!$K$202-'TYPEBDP6+'!$L$202</f>
        <v>914</v>
      </c>
    </row>
    <row r="291" spans="2:13" s="113" customFormat="1" ht="14.45" customHeight="1">
      <c r="B291" s="238" t="s">
        <v>850</v>
      </c>
      <c r="C291" s="239"/>
      <c r="D291" s="239"/>
      <c r="E291" s="239"/>
      <c r="F291" s="115">
        <f>-'ANALTYQUEBDP+'!$F$605</f>
        <v>0</v>
      </c>
    </row>
    <row r="292" spans="2:13" s="113" customFormat="1" ht="14.45" customHeight="1">
      <c r="B292" s="225" t="s">
        <v>851</v>
      </c>
      <c r="C292" s="226"/>
      <c r="D292" s="226"/>
      <c r="E292" s="226"/>
      <c r="F292" s="115">
        <f>-'ANALTYQUEBDP+'!$F$605</f>
        <v>0</v>
      </c>
    </row>
    <row r="293" spans="2:13" s="113" customFormat="1" ht="14.45" customHeight="1">
      <c r="B293" s="238" t="s">
        <v>852</v>
      </c>
      <c r="C293" s="239"/>
      <c r="D293" s="239"/>
      <c r="E293" s="239"/>
      <c r="F293" s="115">
        <f>-'ANALTYQUEBDP+'!$F$607</f>
        <v>914</v>
      </c>
    </row>
    <row r="294" spans="2:13" s="113" customFormat="1" ht="14.45" customHeight="1">
      <c r="B294" s="238" t="s">
        <v>853</v>
      </c>
      <c r="C294" s="239"/>
      <c r="D294" s="239"/>
      <c r="E294" s="239"/>
      <c r="F294" s="115">
        <f>'TYPEBDP6+'!$L$289</f>
        <v>0</v>
      </c>
    </row>
    <row r="295" spans="2:13" s="113" customFormat="1" ht="14.45" customHeight="1">
      <c r="B295" s="215" t="s">
        <v>799</v>
      </c>
      <c r="C295" s="216"/>
      <c r="D295" s="216"/>
      <c r="E295" s="216"/>
      <c r="F295" s="115">
        <f>-'ANALTYQUEBDP+'!$F$609</f>
        <v>0</v>
      </c>
    </row>
    <row r="296" spans="2:13" s="113" customFormat="1" ht="14.45" customHeight="1">
      <c r="B296" s="215" t="s">
        <v>800</v>
      </c>
      <c r="C296" s="216"/>
      <c r="D296" s="216"/>
      <c r="E296" s="216"/>
      <c r="F296" s="115">
        <f>-'ANALTYQUEBDP+'!$F$610</f>
        <v>0</v>
      </c>
    </row>
    <row r="297" spans="2:13" s="113" customFormat="1" ht="14.45" customHeight="1">
      <c r="B297" s="238" t="s">
        <v>843</v>
      </c>
      <c r="C297" s="239"/>
      <c r="D297" s="239"/>
      <c r="E297" s="239"/>
      <c r="F297" s="115">
        <f>'TYPEBDP6+'!$L$193</f>
        <v>0</v>
      </c>
    </row>
    <row r="298" spans="2:13" s="113" customFormat="1" ht="14.45" customHeight="1">
      <c r="B298" s="238" t="s">
        <v>854</v>
      </c>
      <c r="C298" s="239"/>
      <c r="D298" s="239"/>
      <c r="E298" s="239"/>
      <c r="F298" s="75">
        <f>-'TYPEBDP6+'!$L$219</f>
        <v>-663</v>
      </c>
    </row>
    <row r="299" spans="2:13" s="113" customFormat="1" ht="14.45" customHeight="1">
      <c r="B299" s="219" t="s">
        <v>1026</v>
      </c>
      <c r="C299" s="220"/>
      <c r="D299" s="220"/>
      <c r="E299" s="220"/>
      <c r="F299" s="116">
        <f>F300+F310+F314+F321+F322+F323</f>
        <v>0</v>
      </c>
    </row>
    <row r="300" spans="2:13" s="114" customFormat="1">
      <c r="B300" s="238" t="s">
        <v>856</v>
      </c>
      <c r="C300" s="239"/>
      <c r="D300" s="239"/>
      <c r="E300" s="239"/>
      <c r="F300" s="121">
        <f>-'ANALTYQUEBDP+'!$F$614</f>
        <v>0</v>
      </c>
      <c r="G300" s="113"/>
      <c r="H300" s="113"/>
      <c r="I300" s="113"/>
      <c r="J300" s="113"/>
      <c r="K300" s="113"/>
      <c r="L300" s="113"/>
      <c r="M300" s="113"/>
    </row>
    <row r="301" spans="2:13" s="59" customFormat="1">
      <c r="B301" s="238" t="s">
        <v>857</v>
      </c>
      <c r="C301" s="239"/>
      <c r="D301" s="239"/>
      <c r="E301" s="239"/>
      <c r="F301" s="121">
        <f>-'ANALTYQUEBDP+'!$F$615</f>
        <v>0</v>
      </c>
      <c r="G301"/>
      <c r="H301"/>
      <c r="I301"/>
      <c r="J301"/>
      <c r="K301"/>
      <c r="L301"/>
      <c r="M301"/>
    </row>
    <row r="302" spans="2:13" s="59" customFormat="1">
      <c r="B302" s="238" t="s">
        <v>1047</v>
      </c>
      <c r="C302" s="239"/>
      <c r="D302" s="239"/>
      <c r="E302" s="239"/>
      <c r="F302" s="121">
        <f>-'ANALTYQUEBDP+'!$F$616</f>
        <v>0</v>
      </c>
      <c r="G302"/>
      <c r="H302"/>
      <c r="I302"/>
      <c r="J302"/>
      <c r="K302"/>
      <c r="L302"/>
      <c r="M302"/>
    </row>
    <row r="303" spans="2:13">
      <c r="B303" s="238" t="s">
        <v>1048</v>
      </c>
      <c r="C303" s="239"/>
      <c r="D303" s="239"/>
      <c r="E303" s="239"/>
      <c r="F303" s="121">
        <f>-'ANALTYQUEBDP+'!$F$617</f>
        <v>0</v>
      </c>
    </row>
    <row r="304" spans="2:13">
      <c r="B304" s="238" t="s">
        <v>1049</v>
      </c>
      <c r="C304" s="239"/>
      <c r="D304" s="239"/>
      <c r="E304" s="239"/>
      <c r="F304" s="121">
        <f>-'ANALTYQUEBDP+'!$F$618</f>
        <v>0</v>
      </c>
    </row>
    <row r="305" spans="2:13" s="59" customFormat="1">
      <c r="B305" s="238" t="s">
        <v>1050</v>
      </c>
      <c r="C305" s="239"/>
      <c r="D305" s="239"/>
      <c r="E305" s="239"/>
      <c r="F305" s="121">
        <f>-'ANALTYQUEBDP+'!$F$619</f>
        <v>0</v>
      </c>
      <c r="G305"/>
      <c r="H305"/>
      <c r="I305"/>
      <c r="J305"/>
      <c r="K305"/>
      <c r="L305"/>
      <c r="M305"/>
    </row>
    <row r="306" spans="2:13" s="59" customFormat="1">
      <c r="B306" s="238" t="s">
        <v>1048</v>
      </c>
      <c r="C306" s="239"/>
      <c r="D306" s="239"/>
      <c r="E306" s="239"/>
      <c r="F306" s="121">
        <f>-'ANALTYQUEBDP+'!$F$620</f>
        <v>0</v>
      </c>
      <c r="G306"/>
      <c r="H306"/>
      <c r="I306"/>
      <c r="J306"/>
      <c r="K306"/>
      <c r="L306"/>
      <c r="M306"/>
    </row>
    <row r="307" spans="2:13">
      <c r="B307" s="238" t="s">
        <v>1049</v>
      </c>
      <c r="C307" s="239"/>
      <c r="D307" s="239"/>
      <c r="E307" s="239"/>
      <c r="F307" s="121">
        <f>-'ANALTYQUEBDP+'!$F$621</f>
        <v>0</v>
      </c>
    </row>
    <row r="308" spans="2:13">
      <c r="B308" s="238" t="s">
        <v>858</v>
      </c>
      <c r="C308" s="239"/>
      <c r="D308" s="239"/>
      <c r="E308" s="239"/>
      <c r="F308" s="121">
        <f>-'ANALTYQUEBDP+'!$F$622</f>
        <v>0</v>
      </c>
    </row>
    <row r="309" spans="2:13" s="59" customFormat="1">
      <c r="B309" s="238" t="s">
        <v>1051</v>
      </c>
      <c r="C309" s="239"/>
      <c r="D309" s="239"/>
      <c r="E309" s="239"/>
      <c r="F309" s="121">
        <f>-'ANALTYQUEBDP+'!$F$623</f>
        <v>0</v>
      </c>
      <c r="G309"/>
      <c r="H309"/>
      <c r="I309"/>
      <c r="J309"/>
      <c r="K309"/>
      <c r="L309"/>
      <c r="M309"/>
    </row>
    <row r="310" spans="2:13">
      <c r="B310" s="238" t="s">
        <v>1052</v>
      </c>
      <c r="C310" s="239"/>
      <c r="D310" s="239"/>
      <c r="E310" s="239"/>
      <c r="F310" s="121">
        <f>-'ANALTYQUEBDP+'!$F$624</f>
        <v>0</v>
      </c>
    </row>
    <row r="311" spans="2:13" s="59" customFormat="1">
      <c r="B311" s="238" t="s">
        <v>859</v>
      </c>
      <c r="C311" s="239"/>
      <c r="D311" s="239"/>
      <c r="E311" s="239"/>
      <c r="F311" s="121">
        <f>-'ANALTYQUEBDP+'!$F$625</f>
        <v>0</v>
      </c>
      <c r="G311"/>
      <c r="H311"/>
      <c r="I311"/>
      <c r="J311"/>
      <c r="K311"/>
      <c r="L311"/>
      <c r="M311"/>
    </row>
    <row r="312" spans="2:13" s="59" customFormat="1">
      <c r="B312" s="238" t="s">
        <v>860</v>
      </c>
      <c r="C312" s="239"/>
      <c r="D312" s="239"/>
      <c r="E312" s="239"/>
      <c r="F312" s="121">
        <f>-'ANALTYQUEBDP+'!$F$626</f>
        <v>0</v>
      </c>
      <c r="G312"/>
      <c r="H312"/>
      <c r="I312"/>
      <c r="J312"/>
      <c r="K312"/>
      <c r="L312"/>
      <c r="M312"/>
    </row>
    <row r="313" spans="2:13" s="59" customFormat="1">
      <c r="B313" s="238" t="s">
        <v>1053</v>
      </c>
      <c r="C313" s="239"/>
      <c r="D313" s="239"/>
      <c r="E313" s="239"/>
      <c r="F313" s="121">
        <f>-'ANALTYQUEBDP+'!$F$627</f>
        <v>0</v>
      </c>
      <c r="G313"/>
      <c r="H313"/>
      <c r="I313"/>
      <c r="J313"/>
      <c r="K313"/>
      <c r="L313"/>
      <c r="M313"/>
    </row>
    <row r="314" spans="2:13" s="59" customFormat="1">
      <c r="B314" s="238" t="s">
        <v>1054</v>
      </c>
      <c r="C314" s="239"/>
      <c r="D314" s="239"/>
      <c r="E314" s="239"/>
      <c r="F314" s="121">
        <f>-'ANALTYQUEBDP+'!$F$628</f>
        <v>0</v>
      </c>
      <c r="G314"/>
      <c r="H314"/>
      <c r="I314"/>
      <c r="J314"/>
      <c r="K314"/>
      <c r="L314"/>
      <c r="M314"/>
    </row>
    <row r="315" spans="2:13">
      <c r="B315" s="238" t="s">
        <v>1055</v>
      </c>
      <c r="C315" s="239"/>
      <c r="D315" s="239"/>
      <c r="E315" s="239"/>
      <c r="F315" s="121">
        <f>-'ANALTYQUEBDP+'!$F$629</f>
        <v>0</v>
      </c>
    </row>
    <row r="316" spans="2:13" s="59" customFormat="1">
      <c r="B316" s="238" t="s">
        <v>1048</v>
      </c>
      <c r="C316" s="239"/>
      <c r="D316" s="239"/>
      <c r="E316" s="239"/>
      <c r="F316" s="121">
        <f>-'ANALTYQUEBDP+'!$F$630</f>
        <v>0</v>
      </c>
      <c r="G316"/>
      <c r="H316"/>
      <c r="I316"/>
      <c r="J316"/>
      <c r="K316"/>
      <c r="L316"/>
      <c r="M316"/>
    </row>
    <row r="317" spans="2:13" s="59" customFormat="1">
      <c r="B317" s="238" t="s">
        <v>1049</v>
      </c>
      <c r="C317" s="239"/>
      <c r="D317" s="239"/>
      <c r="E317" s="239"/>
      <c r="F317" s="121">
        <f>-'ANALTYQUEBDP+'!$F$631</f>
        <v>0</v>
      </c>
      <c r="G317"/>
      <c r="H317"/>
      <c r="I317"/>
      <c r="J317"/>
      <c r="K317"/>
      <c r="L317"/>
      <c r="M317"/>
    </row>
    <row r="318" spans="2:13" s="59" customFormat="1">
      <c r="B318" s="238" t="s">
        <v>1056</v>
      </c>
      <c r="C318" s="239"/>
      <c r="D318" s="239"/>
      <c r="E318" s="239"/>
      <c r="F318" s="121">
        <f>-'ANALTYQUEBDP+'!$F$632</f>
        <v>0</v>
      </c>
      <c r="G318"/>
      <c r="H318"/>
      <c r="I318"/>
      <c r="J318"/>
      <c r="K318"/>
      <c r="L318"/>
      <c r="M318"/>
    </row>
    <row r="319" spans="2:13" s="59" customFormat="1">
      <c r="B319" s="238" t="s">
        <v>1048</v>
      </c>
      <c r="C319" s="239"/>
      <c r="D319" s="239"/>
      <c r="E319" s="239"/>
      <c r="F319" s="121">
        <f>-'ANALTYQUEBDP+'!$F$633</f>
        <v>0</v>
      </c>
      <c r="G319"/>
      <c r="H319"/>
      <c r="I319"/>
      <c r="J319"/>
      <c r="K319"/>
      <c r="L319"/>
      <c r="M319"/>
    </row>
    <row r="320" spans="2:13" s="59" customFormat="1">
      <c r="B320" s="238" t="s">
        <v>1049</v>
      </c>
      <c r="C320" s="239"/>
      <c r="D320" s="239"/>
      <c r="E320" s="239"/>
      <c r="F320" s="121">
        <f>-'ANALTYQUEBDP+'!$F$634</f>
        <v>0</v>
      </c>
      <c r="G320"/>
      <c r="H320"/>
      <c r="I320"/>
      <c r="J320"/>
      <c r="K320"/>
      <c r="L320"/>
      <c r="M320"/>
    </row>
    <row r="321" spans="2:13" s="59" customFormat="1">
      <c r="B321" s="238" t="s">
        <v>861</v>
      </c>
      <c r="C321" s="239"/>
      <c r="D321" s="239"/>
      <c r="E321" s="239"/>
      <c r="F321" s="121">
        <f>-'ANALTYQUEBDP+'!$F$635</f>
        <v>0</v>
      </c>
      <c r="G321"/>
      <c r="H321"/>
      <c r="I321"/>
      <c r="J321"/>
      <c r="K321"/>
      <c r="L321"/>
      <c r="M321"/>
    </row>
    <row r="322" spans="2:13" s="59" customFormat="1">
      <c r="B322" s="238" t="s">
        <v>1057</v>
      </c>
      <c r="C322" s="239"/>
      <c r="D322" s="239"/>
      <c r="E322" s="239"/>
      <c r="F322" s="121">
        <f>-'ANALTYQUEBDP+'!$F$636</f>
        <v>0</v>
      </c>
      <c r="G322"/>
      <c r="H322"/>
      <c r="I322"/>
      <c r="J322"/>
      <c r="K322"/>
      <c r="L322"/>
      <c r="M322"/>
    </row>
    <row r="323" spans="2:13">
      <c r="B323" s="238" t="s">
        <v>1058</v>
      </c>
      <c r="C323" s="239"/>
      <c r="D323" s="239"/>
      <c r="E323" s="239"/>
      <c r="F323" s="121">
        <f>-'ANALTYQUEBDP+'!$F$637</f>
        <v>0</v>
      </c>
    </row>
    <row r="325" spans="2:13" s="59" customFormat="1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59" customFormat="1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59" customFormat="1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59" customFormat="1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59" customFormat="1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59" customFormat="1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59" customFormat="1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59" customFormat="1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59" customFormat="1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59" customFormat="1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59" customFormat="1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59" customFormat="1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59" customFormat="1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59" customFormat="1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59" customFormat="1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59" customFormat="1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59" customFormat="1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59" customFormat="1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59" customFormat="1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59" customFormat="1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59" customFormat="1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59" customFormat="1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59" customFormat="1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59" customFormat="1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59" customFormat="1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59" customFormat="1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59" customFormat="1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59" customFormat="1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59" customFormat="1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59" customFormat="1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59" customFormat="1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59" customFormat="1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59" customFormat="1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59" customFormat="1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59" customFormat="1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59" customFormat="1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59" customFormat="1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59" customFormat="1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59" customFormat="1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59" customFormat="1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59" customFormat="1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59" customFormat="1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59" customFormat="1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59" customFormat="1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59" customFormat="1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59" customFormat="1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59" customFormat="1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59" customFormat="1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59" customFormat="1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59" customFormat="1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59" customFormat="1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59" customFormat="1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59" customFormat="1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59" customFormat="1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59" customFormat="1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59" customFormat="1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59" customFormat="1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59" customFormat="1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59" customFormat="1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59" customFormat="1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59" customFormat="1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59" customFormat="1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59" customFormat="1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59" customFormat="1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59" customFormat="1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59" customFormat="1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59" customFormat="1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59" customFormat="1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59" customFormat="1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59" customFormat="1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59" customFormat="1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59" customFormat="1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59" customFormat="1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59" customFormat="1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59" customFormat="1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59" customFormat="1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59" customFormat="1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59" customFormat="1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59" customFormat="1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59" customFormat="1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59" customFormat="1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59" customFormat="1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59" customFormat="1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59" customFormat="1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59" customFormat="1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59" customFormat="1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59" customFormat="1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59" customFormat="1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59" customFormat="1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59" customFormat="1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59" customFormat="1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59" customFormat="1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59" customFormat="1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59" customFormat="1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59" customFormat="1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59" customFormat="1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59" customFormat="1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59" customFormat="1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59" customFormat="1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59" customFormat="1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59" customFormat="1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59" customFormat="1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59" customFormat="1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59" customFormat="1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59" customFormat="1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59" customFormat="1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59" customFormat="1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59" customFormat="1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59" customFormat="1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59" customFormat="1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59" customFormat="1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59" customFormat="1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59" customFormat="1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59" customFormat="1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59" customFormat="1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59" customFormat="1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59" customFormat="1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59" customFormat="1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59" customFormat="1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59" customFormat="1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59" customFormat="1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59" customFormat="1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59" customFormat="1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59" customFormat="1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59" customFormat="1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59" customFormat="1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59" customFormat="1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59" customFormat="1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59" customFormat="1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59" customFormat="1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59" customFormat="1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59" customFormat="1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59" customFormat="1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59" customFormat="1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59" customFormat="1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59" customFormat="1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59" customFormat="1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59" customFormat="1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59" customFormat="1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59" customFormat="1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59" customFormat="1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59" customFormat="1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59" customFormat="1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59" customFormat="1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59" customFormat="1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59" customFormat="1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59" customFormat="1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59" customFormat="1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59" customFormat="1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59" customFormat="1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59" customFormat="1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59" customFormat="1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59" customFormat="1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59" customFormat="1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59" customFormat="1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59" customFormat="1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59" customFormat="1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59" customFormat="1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59" customFormat="1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59" customFormat="1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59" customFormat="1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59" customFormat="1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59" customFormat="1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59" customFormat="1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59" customFormat="1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59" customFormat="1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59" customFormat="1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59" customFormat="1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59" customFormat="1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59" customFormat="1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59" customFormat="1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59" customFormat="1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59" customFormat="1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59" customFormat="1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59" customFormat="1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59" customFormat="1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59" customFormat="1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59" customFormat="1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59" customFormat="1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59" customFormat="1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59" customFormat="1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59" customFormat="1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59" customFormat="1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59" customFormat="1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59" customFormat="1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59" customFormat="1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59" customFormat="1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59" customFormat="1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59" customFormat="1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59" customFormat="1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59" customFormat="1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59" customFormat="1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59" customFormat="1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59" customFormat="1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59" customFormat="1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59" customFormat="1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59" customFormat="1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59" customFormat="1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59" customFormat="1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59" customFormat="1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59" customFormat="1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59" customFormat="1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59" customFormat="1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59" customFormat="1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59" customFormat="1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59" customFormat="1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59" customFormat="1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59" customFormat="1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59" customFormat="1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59" customFormat="1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59" customFormat="1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59" customFormat="1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59" customFormat="1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59" customFormat="1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59" customFormat="1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59" customFormat="1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59" customFormat="1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59" customFormat="1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59" customFormat="1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59" customFormat="1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59" customFormat="1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59" customFormat="1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59" customFormat="1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59" customFormat="1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59" customFormat="1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59" customFormat="1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59" customFormat="1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59" customFormat="1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59" customFormat="1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59" customFormat="1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59" customFormat="1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59" customFormat="1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59" customFormat="1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59" customFormat="1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59" customFormat="1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59" customFormat="1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59" customFormat="1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59" customFormat="1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59" customFormat="1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59" customFormat="1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59" customFormat="1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59" customFormat="1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59" customFormat="1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59" customFormat="1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59" customFormat="1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59" customFormat="1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59" customFormat="1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59" customFormat="1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59" customFormat="1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59" customFormat="1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59" customFormat="1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59" customFormat="1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59" customFormat="1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59" customFormat="1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59" customFormat="1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59" customFormat="1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59" customFormat="1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59" customFormat="1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59" customFormat="1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59" customFormat="1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59" customFormat="1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59" customFormat="1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59" customFormat="1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59" customFormat="1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59" customFormat="1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59" customFormat="1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59" customFormat="1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59" customFormat="1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59" customFormat="1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59" customFormat="1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59" customFormat="1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59" customFormat="1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59" customFormat="1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59" customFormat="1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59" customFormat="1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59" customFormat="1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59" customFormat="1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59" customFormat="1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59" customFormat="1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59" customFormat="1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59" customFormat="1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59" customFormat="1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59" customFormat="1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59" customFormat="1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59" customFormat="1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59" customFormat="1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59" customFormat="1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59" customFormat="1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59" customFormat="1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59" customFormat="1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59" customFormat="1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59" customFormat="1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59" customFormat="1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59" customFormat="1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59" customFormat="1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59" customFormat="1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59" customFormat="1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59" customFormat="1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59" customFormat="1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59" customFormat="1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59" customFormat="1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59" customFormat="1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59" customFormat="1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59" customFormat="1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59" customFormat="1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59" customFormat="1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59" customFormat="1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59" customFormat="1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59" customFormat="1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59" customFormat="1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59" customFormat="1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59" customFormat="1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59" customFormat="1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59" customFormat="1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59" customFormat="1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59" customFormat="1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59" customFormat="1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59" customFormat="1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59" customFormat="1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59" customFormat="1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59" customFormat="1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59" customFormat="1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ANALTYQUEBDP+</vt:lpstr>
      <vt:lpstr>TYPEBDP6+</vt:lpstr>
      <vt:lpstr>ANALYTIQUE</vt:lpstr>
      <vt:lpstr>TYPE 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Keungne</cp:lastModifiedBy>
  <cp:lastPrinted>2024-06-17T11:52:28Z</cp:lastPrinted>
  <dcterms:created xsi:type="dcterms:W3CDTF">2022-01-13T05:13:32Z</dcterms:created>
  <dcterms:modified xsi:type="dcterms:W3CDTF">2025-06-03T12:41:35Z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